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70" yWindow="345" windowWidth="15285" windowHeight="5250" tabRatio="811" activeTab="0"/>
  </bookViews>
  <sheets>
    <sheet name="Instructions" sheetId="1" r:id="rId1"/>
    <sheet name="Statement" sheetId="2" r:id="rId2"/>
    <sheet name="Detail" sheetId="3" r:id="rId3"/>
  </sheets>
  <externalReferences>
    <externalReference r:id="rId6"/>
    <externalReference r:id="rId7"/>
    <externalReference r:id="rId8"/>
  </externalReferences>
  <definedNames>
    <definedName name="_xlnm._FilterDatabase" localSheetId="2" hidden="1">'Detail'!$J$9:$J$101</definedName>
    <definedName name="ActivityCodes" localSheetId="0">'[3]sheet to be hidden'!#REF!</definedName>
    <definedName name="ActivityCodes">'[2]sheet to be hidden'!#REF!</definedName>
    <definedName name="ActivityList" localSheetId="0">'[3]sheet to be hidden'!#REF!</definedName>
    <definedName name="ActivityList">'[2]sheet to be hidden'!#REF!</definedName>
    <definedName name="ActivityMileage">#REF!</definedName>
    <definedName name="ActivityNonMileage">#REF!</definedName>
    <definedName name="ActivityOther">#REF!</definedName>
    <definedName name="Date">#N/A</definedName>
    <definedName name="Decreaseby1" localSheetId="0">'[3]sheet to be hidden'!$C$26:$C$37</definedName>
    <definedName name="Decreaseby1">'[2]sheet to be hidden'!$C$26:$C$37</definedName>
    <definedName name="DecreaseBy2" localSheetId="0">'[3]sheet to be hidden'!$C$40:$C$52</definedName>
    <definedName name="DecreaseBy2">'[2]sheet to be hidden'!$C$40:$C$52</definedName>
    <definedName name="DonationOptions" localSheetId="0">'[3]sheet to be hidden'!#REF!</definedName>
    <definedName name="DonationOptions">'[2]sheet to be hidden'!#REF!</definedName>
    <definedName name="Green1">#REF!</definedName>
    <definedName name="Ldecreaseby1">'[1]to be hidden'!$B$3:$B$14</definedName>
    <definedName name="LDecreaseby2">'[1]to be hidden'!$B$17:$B$29</definedName>
    <definedName name="LDesignator">#REF!</definedName>
    <definedName name="Leaderslist">#REF!</definedName>
    <definedName name="LState">'[1]to be hidden'!$D$32:$D$82</definedName>
    <definedName name="LTitles">'[1]to be hidden'!$D$3:$D$21</definedName>
    <definedName name="NewRate">#REF!</definedName>
    <definedName name="Oldrate">#REF!</definedName>
    <definedName name="Pcostmax" localSheetId="0">'[3]sheet to be hidden'!#REF!</definedName>
    <definedName name="Pcostmax">'[2]sheet to be hidden'!#REF!</definedName>
    <definedName name="_xlnm.Print_Area" localSheetId="1">'Statement'!$A$1:$O$53</definedName>
    <definedName name="_xlnm.Print_Titles" localSheetId="2">'Detail'!$1:$8</definedName>
    <definedName name="RATE1">#N/A</definedName>
    <definedName name="RATE2">#N/A</definedName>
    <definedName name="RATE3">#N/A</definedName>
    <definedName name="ReducedNewRate" localSheetId="2">'[2]Statement'!$F$5</definedName>
    <definedName name="ReducedNewRate" localSheetId="0">'[3]Statement'!$F$5</definedName>
    <definedName name="ReducedNewRate">'[1]Statement'!$F$4</definedName>
    <definedName name="ReducedOldRate" localSheetId="2">'[2]Statement'!$F$4</definedName>
    <definedName name="ReducedOldRate" localSheetId="0">'[3]Statement'!$F$4</definedName>
    <definedName name="ReducedOldRate">'[1]Statement'!$F$3</definedName>
    <definedName name="REDUCEDRATE">#N/A</definedName>
    <definedName name="sTATE" localSheetId="0">'[3]sheet to be hidden'!$F$25:$F$75</definedName>
    <definedName name="sTATE">'[2]sheet to be hidden'!$F$25:$F$75</definedName>
    <definedName name="Title" localSheetId="0">'[3]sheet to be hidden'!$H$16:$H$20</definedName>
    <definedName name="Title">'[2]sheet to be hidden'!$H$16:$H$20</definedName>
    <definedName name="Tvalue" localSheetId="0">'[3]sheet to be hidden'!#REF!</definedName>
    <definedName name="Tvalue">'[2]sheet to be hidden'!#REF!</definedName>
    <definedName name="TVDate2">#REF!</definedName>
    <definedName name="TVDate4">#REF!</definedName>
    <definedName name="TVLDATE1">#REF!</definedName>
    <definedName name="TVLDATE2">#N/A</definedName>
    <definedName name="TVLDATE3" localSheetId="2">'[2]Statement'!$B$5</definedName>
    <definedName name="TVLDATE3" localSheetId="0">'[3]Statement'!$B$5</definedName>
    <definedName name="TVLDATE3">'[1]Statement'!$B$4</definedName>
    <definedName name="TVLDATE4">#N/A</definedName>
    <definedName name="TVLDATE5">#REF!</definedName>
    <definedName name="VolID">#N/A</definedName>
    <definedName name="VolName">#N/A</definedName>
    <definedName name="YesNo">#REF!</definedName>
  </definedNames>
  <calcPr fullCalcOnLoad="1"/>
</workbook>
</file>

<file path=xl/sharedStrings.xml><?xml version="1.0" encoding="utf-8"?>
<sst xmlns="http://schemas.openxmlformats.org/spreadsheetml/2006/main" count="341" uniqueCount="138">
  <si>
    <t>Mileage Rates</t>
  </si>
  <si>
    <t>Accounting Subledger Code</t>
  </si>
  <si>
    <t>Travel Dates</t>
  </si>
  <si>
    <t>Maximum Rate Allowed</t>
  </si>
  <si>
    <t>Selected Rate</t>
  </si>
  <si>
    <t>Select the dropdown to the right to identify your position:</t>
  </si>
  <si>
    <t>State</t>
  </si>
  <si>
    <t>Split State Designator</t>
  </si>
  <si>
    <t>Position Code</t>
  </si>
  <si>
    <t>VOLUNTEER ID#:</t>
  </si>
  <si>
    <t>NAME</t>
  </si>
  <si>
    <t>Input Color Guide</t>
  </si>
  <si>
    <t>ADDRESS</t>
  </si>
  <si>
    <t>CITY</t>
  </si>
  <si>
    <t>STATE</t>
  </si>
  <si>
    <t>White boxes are automatically populated based on your answers in either the yellow or green box as appropriate.</t>
  </si>
  <si>
    <t xml:space="preserve"> ZIP</t>
  </si>
  <si>
    <t>Mark Here if Seasonal Address:</t>
  </si>
  <si>
    <t>TELEPHONE</t>
  </si>
  <si>
    <t>Please read all information on the "Instruction" tab carefully.  Incomplete statements may delay reimbursements of expenses.</t>
  </si>
  <si>
    <t>Explanation</t>
  </si>
  <si>
    <t>SEE ATTACHMENT FOR DETAILS</t>
  </si>
  <si>
    <t>FLAT RATE -- NO DETAILS NECESSARY</t>
  </si>
  <si>
    <t>I</t>
  </si>
  <si>
    <t>T</t>
  </si>
  <si>
    <t>Sub-total</t>
  </si>
  <si>
    <t>Less Advance</t>
  </si>
  <si>
    <t>TOTAL</t>
  </si>
  <si>
    <t>Signature</t>
  </si>
  <si>
    <t>Date</t>
  </si>
  <si>
    <t>Supervisor ID#</t>
  </si>
  <si>
    <r>
      <t xml:space="preserve">Yellow boxes indicate sections where you </t>
    </r>
    <r>
      <rPr>
        <b/>
        <sz val="12"/>
        <rFont val="Arial"/>
        <family val="2"/>
      </rPr>
      <t>type or write</t>
    </r>
    <r>
      <rPr>
        <sz val="12"/>
        <rFont val="Arial"/>
        <family val="2"/>
      </rPr>
      <t xml:space="preserve"> the information requested.  Supervisor to complete "Supervisor Signature" and "Supervisor ID" yellow boxes.</t>
    </r>
  </si>
  <si>
    <r>
      <t xml:space="preserve">Green boxes indicate sections where you </t>
    </r>
    <r>
      <rPr>
        <b/>
        <sz val="12"/>
        <rFont val="Arial"/>
        <family val="2"/>
      </rPr>
      <t>select from the dropdown list</t>
    </r>
    <r>
      <rPr>
        <sz val="12"/>
        <rFont val="Arial"/>
        <family val="2"/>
      </rPr>
      <t xml:space="preserve"> to answer the question asked.</t>
    </r>
  </si>
  <si>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</si>
  <si>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</si>
  <si>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</si>
  <si>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</si>
  <si>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</si>
  <si>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</si>
  <si>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</si>
  <si>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</si>
  <si>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</si>
  <si>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</si>
  <si>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</si>
  <si>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</si>
  <si>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</si>
  <si>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</si>
  <si>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</si>
  <si>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</si>
  <si>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</si>
  <si>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</si>
  <si>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</si>
  <si>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</si>
  <si>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</si>
  <si>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</si>
  <si>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</si>
  <si>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</si>
  <si>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</si>
  <si>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</si>
  <si>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</si>
  <si>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</si>
  <si>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</si>
  <si>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</si>
  <si>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</si>
  <si>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</si>
  <si>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</si>
  <si>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</si>
  <si>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</si>
  <si>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</si>
  <si>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</si>
  <si>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</si>
  <si>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</si>
  <si>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SC</t>
  </si>
  <si>
    <t>SD</t>
  </si>
  <si>
    <t>TN</t>
  </si>
  <si>
    <t>TX</t>
  </si>
  <si>
    <t>UT</t>
  </si>
  <si>
    <t>VA</t>
  </si>
  <si>
    <t>WA</t>
  </si>
  <si>
    <t>WI</t>
  </si>
  <si>
    <t>WV</t>
  </si>
  <si>
    <t>WY</t>
  </si>
  <si>
    <t>EXPENSE STATEMENT</t>
  </si>
  <si>
    <t>WORKSHEET INSTRUCTIONS:</t>
  </si>
  <si>
    <t xml:space="preserve">Provide the information for each of the highlighted boxes as follows:  </t>
  </si>
  <si>
    <t>Volunteer:</t>
  </si>
  <si>
    <t>Reminders:</t>
  </si>
  <si>
    <t>Activity</t>
  </si>
  <si>
    <t>Activity Code</t>
  </si>
  <si>
    <t>Round Trip Miles</t>
  </si>
  <si>
    <t>Rate</t>
  </si>
  <si>
    <t>Mileage $</t>
  </si>
  <si>
    <r>
      <t xml:space="preserve">►Select your </t>
    </r>
    <r>
      <rPr>
        <b/>
        <sz val="12"/>
        <rFont val="Arial"/>
        <family val="2"/>
      </rPr>
      <t>Split State Designator</t>
    </r>
    <r>
      <rPr>
        <sz val="12"/>
        <rFont val="Arial"/>
        <family val="2"/>
      </rPr>
      <t xml:space="preserve"> of jurisdiction (1 - 6)</t>
    </r>
  </si>
  <si>
    <t>Total Miles</t>
  </si>
  <si>
    <r>
      <t>Total For Training Transportation (included as "T" costs)</t>
    </r>
    <r>
      <rPr>
        <b/>
        <sz val="11"/>
        <rFont val="Arial"/>
        <family val="2"/>
      </rPr>
      <t>**</t>
    </r>
  </si>
  <si>
    <r>
      <t>Total for Counseling During Season (included as "I" costs)</t>
    </r>
    <r>
      <rPr>
        <b/>
        <sz val="11"/>
        <rFont val="Arial"/>
        <family val="2"/>
      </rPr>
      <t>**</t>
    </r>
  </si>
  <si>
    <t xml:space="preserve"> If expenses exceed your split state's limit, be sure to attach a copy of the pre-approval from the SC.</t>
  </si>
  <si>
    <t>Activity  Code</t>
  </si>
  <si>
    <t>Location</t>
  </si>
  <si>
    <t xml:space="preserve">Parking &amp; Tolls </t>
  </si>
  <si>
    <t>Other Transportation</t>
  </si>
  <si>
    <t xml:space="preserve">Total  Transportation </t>
  </si>
  <si>
    <t>Training</t>
  </si>
  <si>
    <t>All Other</t>
  </si>
  <si>
    <t>Question: Do you wish to receive a $35 flat rate reimbusement instead of itemizing mileage?</t>
  </si>
  <si>
    <t>Total For Activity</t>
  </si>
  <si>
    <t>F</t>
  </si>
  <si>
    <r>
      <t>CERTIFICATION:</t>
    </r>
    <r>
      <rPr>
        <b/>
        <sz val="14"/>
        <rFont val="Arial"/>
        <family val="2"/>
      </rPr>
      <t xml:space="preserve">  I certify that this statement and amounts claimed represent necessary expenses incurred by me while engaged in AARP TAX-AIDE business.  (Your supervising Coordinator's approval is required.)</t>
    </r>
  </si>
  <si>
    <t>Supervisor Signature</t>
  </si>
  <si>
    <t>Distribution:  Three copies to supervising Coordinator who forwards two copies to National Office for processing.</t>
  </si>
  <si>
    <r>
      <t>N.O. (</t>
    </r>
    <r>
      <rPr>
        <b/>
        <i/>
        <sz val="12"/>
        <color indexed="10"/>
        <rFont val="Arial"/>
        <family val="2"/>
      </rPr>
      <t>1109</t>
    </r>
    <r>
      <rPr>
        <b/>
        <i/>
        <sz val="12"/>
        <rFont val="Arial"/>
        <family val="2"/>
      </rPr>
      <t>)*E234</t>
    </r>
    <r>
      <rPr>
        <b/>
        <i/>
        <sz val="10"/>
        <rFont val="Arial"/>
        <family val="2"/>
      </rPr>
      <t xml:space="preserve">                                               AARP Tax-Aide is a program of the AARP Foundation, offered in conjunction with the IRS.</t>
    </r>
  </si>
  <si>
    <t>Shift Coordinator = R</t>
  </si>
  <si>
    <t>Counselor = 0</t>
  </si>
  <si>
    <t>ERO = 0</t>
  </si>
  <si>
    <t>Client Facilitator = G</t>
  </si>
  <si>
    <t>RI</t>
  </si>
  <si>
    <t>VT</t>
  </si>
  <si>
    <t>Instructions for Non-Leader (Counselor, ERO, Client Facilitator) and Shift Coordinator</t>
  </si>
  <si>
    <t>This expense statement should be used by positions eligible for only mileage/transportation reimbursement (i.e., Non-Leaders and Shift Coordinators) and must not be used by other Leader positions.</t>
  </si>
  <si>
    <t>Use this expense statement to record and submit for reimbursement allowable mileage/transportation.</t>
  </si>
  <si>
    <r>
      <t>CERTIFICATION:</t>
    </r>
    <r>
      <rPr>
        <sz val="12"/>
        <rFont val="Arial"/>
        <family val="2"/>
      </rPr>
      <t xml:space="preserve">  By signing this expense statement, you are certifying that your expenses claimed are actual and appropriate for reimbursement.  The signature of your supervising Coordinator, as shown on the roster, is required on this expense statement as approval of your expenses.</t>
    </r>
  </si>
  <si>
    <r>
      <t xml:space="preserve">DISTRIBUTION:  </t>
    </r>
    <r>
      <rPr>
        <b/>
        <u val="single"/>
        <sz val="11"/>
        <rFont val="Arial"/>
        <family val="2"/>
      </rPr>
      <t>Send 3 signed copies of the "Statement"</t>
    </r>
    <r>
      <rPr>
        <b/>
        <sz val="11"/>
        <rFont val="Arial"/>
        <family val="2"/>
      </rPr>
      <t xml:space="preserve"> and 1 copy of the "Detail" worksheet to your supervisor for approval and forwarding.</t>
    </r>
  </si>
  <si>
    <t>Yellow boxes indicate sections where you MUST type in or handwrite/sign information.</t>
  </si>
  <si>
    <t>Green boxes indicate sections where you MUST select an answer from the dropdown list.</t>
  </si>
  <si>
    <t>Summary Worksheet:</t>
  </si>
  <si>
    <t>Drop Down Menus:</t>
  </si>
  <si>
    <t>Detail Worksheet:</t>
  </si>
  <si>
    <t>Enter mileage/transportation expense details in the "Detail" Worksheet.  Do not enter combined mileage totals representing multiple dates or the whole season on one line.  Use a separate line for each roundtrip.</t>
  </si>
  <si>
    <t>All attendees of District and Local (Site) training sessions, regardless of position, use activity code "T" to claim transportation reimbursement.  Activity code "I" is still to be used to claim transportation reimbursement for tax assistance or client facilitation.</t>
  </si>
  <si>
    <r>
      <t>►Select your answer Y=Yes or N=No to the question:</t>
    </r>
    <r>
      <rPr>
        <b/>
        <sz val="12"/>
        <rFont val="Arial"/>
        <family val="2"/>
      </rPr>
      <t xml:space="preserve"> "Do you wish to receive a $35 flat rate reimbusement instead of itemizing mileage?"</t>
    </r>
  </si>
  <si>
    <r>
      <t xml:space="preserve">►Select your </t>
    </r>
    <r>
      <rPr>
        <b/>
        <sz val="12"/>
        <rFont val="Arial"/>
        <family val="2"/>
      </rPr>
      <t>State</t>
    </r>
    <r>
      <rPr>
        <sz val="12"/>
        <rFont val="Arial"/>
        <family val="2"/>
      </rPr>
      <t xml:space="preserve"> of jurisdiction (e.g., AL=Alabama)</t>
    </r>
  </si>
  <si>
    <r>
      <t xml:space="preserve">►Select your </t>
    </r>
    <r>
      <rPr>
        <b/>
        <sz val="12"/>
        <rFont val="Arial"/>
        <family val="2"/>
      </rPr>
      <t>Position</t>
    </r>
    <r>
      <rPr>
        <sz val="12"/>
        <rFont val="Arial"/>
        <family val="2"/>
      </rPr>
      <t xml:space="preserve"> based on your primary (highest) title.  As a guide, the list is presented from highest titles to lowest titles.  The first title you hold in the list is the one that you should select.  Your selection will result in your position code being automatically populated.</t>
    </r>
  </si>
  <si>
    <r>
      <t xml:space="preserve">Printing Recommendation:  </t>
    </r>
    <r>
      <rPr>
        <sz val="12"/>
        <rFont val="Arial"/>
        <family val="2"/>
      </rPr>
      <t>When you have completed all entries in the Detail Worksheet, please select “Non Blanks” from the drop down/filter box [in the upper right hand corner of each worksheet and highlighted in orange].  By doing so, only populated rows will display and print, and all unused rows will be hidden.  This will conserve both paper and ink when the worksheets are printed.</t>
    </r>
  </si>
  <si>
    <t>REMINDER:</t>
  </si>
  <si>
    <t>Individual entries on the Statement worksheet may be rounded. The amount to be reimbursed is calculated from the total mileage reported and is rounded only once.</t>
  </si>
  <si>
    <t>Expenses will be processed by the National Office between 4/18 and 6/30</t>
  </si>
  <si>
    <r>
      <t xml:space="preserve">►Select your </t>
    </r>
    <r>
      <rPr>
        <b/>
        <sz val="12"/>
        <color indexed="30"/>
        <rFont val="Arial"/>
        <family val="2"/>
      </rPr>
      <t>Mileage Rate.</t>
    </r>
    <r>
      <rPr>
        <sz val="12"/>
        <color indexed="30"/>
        <rFont val="Arial"/>
        <family val="2"/>
      </rPr>
      <t xml:space="preserve">  The current maximum allowable rate is $.555 from 1/1/12 through 12/31/12 and $.565 from 1/1/2013-12/31/13.  You may select an amount less than the maximum allowable rate by using the arrow key to the right of the green boxes under the heading marked "Selected Rate."  The options are listed in $0.05 increments beginning with "$.00".  Your itemized reimbursement will be calculated based on the rate you select.</t>
    </r>
  </si>
  <si>
    <t>NOTE: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</si>
</sst>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0"/>
    <numFmt numFmtId="166" formatCode="[&lt;=9999999]###\-####;\(###\)\ ###\-####"/>
    <numFmt numFmtId="167" formatCode="m/d/yy;@"/>
    <numFmt numFmtId="168" formatCode="_(* #,##0.000_);_(* \(#,##0.000\);_(* &quot;-&quot;???_);_(@_)"/>
    <numFmt numFmtId="169" formatCode="&quot;$&quot;#,##0.00"/>
    <numFmt numFmtId="170" formatCode="mm/dd/yy"/>
    <numFmt numFmtId="171" formatCode="0.000"/>
    <numFmt numFmtId="172" formatCode="_(&quot;$&quot;* #,##0_);_(&quot;$&quot;* \(#,##0\);_(&quot;$&quot;* &quot;-&quot;??_);_(@_)"/>
    <numFmt numFmtId="173" formatCode="mmm\-yyyy"/>
    <numFmt numFmtId="174" formatCode="0.0"/>
    <numFmt numFmtId="175" formatCode="00000\-0000"/>
    <numFmt numFmtId="176" formatCode="#,###.00"/>
    <numFmt numFmtId="177" formatCode="[$-409]h:mm:ss\ AM/PM"/>
    <numFmt numFmtId="178" formatCode="&quot;Yes&quot;;&quot;Yes&quot;;&quot;No&quot;"/>
    <numFmt numFmtId="179" formatCode="&quot;True&quot;;&quot;True&quot;;&quot;False&quot;"/>
    <numFmt numFmtId="180" formatCode="&quot;On&quot;;&quot;On&quot;;&quot;Off&quot;"/>
    <numFmt numFmtId="181" formatCode="[$€-2]\ #,##0.00_);[Red]\([$€-2]\ #,##0.00\)"/>
    <numFmt numFmtId="182" formatCode="&quot;$&quot;#,##0.000"/>
    <numFmt numFmtId="183" formatCode="&quot;$&quot;#,##0.000_);\(&quot;$&quot;#,##0.000\)"/>
    <numFmt numFmtId="184" formatCode="&quot;$&quot;#,##0.0"/>
    <numFmt numFmtId="185" formatCode="_(&quot;$&quot;* #,##0.0_);_(&quot;$&quot;* \(#,##0.0\);_(&quot;$&quot;* &quot;-&quot;??_);_(@_)"/>
    <numFmt numFmtId="186" formatCode="_(* #,##0.000_);_(* \(#,##0.000\);_(* &quot;-&quot;??_);_(@_)"/>
    <numFmt numFmtId="187" formatCode="_(&quot;$&quot;* #,##0.000_);_(&quot;$&quot;* \(#,##0.000\);_(&quot;$&quot;* &quot;-&quot;??_);_(@_)"/>
    <numFmt numFmtId="188" formatCode="&quot;$&quot;#,##0"/>
  </numFmts>
  <fonts count="66">
    <font>
      <sz val="10"/>
      <name val="Arial"/>
      <family val="0"/>
    </font>
    <font>
      <sz val="8"/>
      <name val="Arial"/>
      <family val="2"/>
    </font>
    <font>
      <b/>
      <sz val="12"/>
      <name val="Arial"/>
      <family val="2"/>
    </font>
    <font>
      <b/>
      <sz val="13"/>
      <name val="Arial"/>
      <family val="2"/>
    </font>
    <font>
      <b/>
      <i/>
      <sz val="14"/>
      <name val="Arial"/>
      <family val="2"/>
    </font>
    <font>
      <b/>
      <sz val="14"/>
      <name val="Arial"/>
      <family val="2"/>
    </font>
    <font>
      <b/>
      <sz val="18"/>
      <name val="Arial"/>
      <family val="2"/>
    </font>
    <font>
      <b/>
      <sz val="20"/>
      <name val="Arial"/>
      <family val="2"/>
    </font>
    <font>
      <b/>
      <sz val="16"/>
      <name val="Arial"/>
      <family val="2"/>
    </font>
    <font>
      <b/>
      <sz val="28"/>
      <name val="Arial"/>
      <family val="2"/>
    </font>
    <font>
      <b/>
      <sz val="10"/>
      <name val="Arial"/>
      <family val="2"/>
    </font>
    <font>
      <sz val="9"/>
      <name val="Arial"/>
      <family val="2"/>
    </font>
    <font>
      <sz val="9"/>
      <color indexed="9"/>
      <name val="Arial"/>
      <family val="2"/>
    </font>
    <font>
      <sz val="10"/>
      <color indexed="9"/>
      <name val="Arial"/>
      <family val="2"/>
    </font>
    <font>
      <sz val="12"/>
      <name val="Arial"/>
      <family val="2"/>
    </font>
    <font>
      <b/>
      <sz val="28"/>
      <color indexed="10"/>
      <name val="Arial"/>
      <family val="2"/>
    </font>
    <font>
      <b/>
      <sz val="18"/>
      <color indexed="10"/>
      <name val="Arial"/>
      <family val="2"/>
    </font>
    <font>
      <b/>
      <sz val="14"/>
      <color indexed="10"/>
      <name val="Arial"/>
      <family val="2"/>
    </font>
    <font>
      <b/>
      <sz val="22"/>
      <name val="Arial"/>
      <family val="2"/>
    </font>
    <font>
      <b/>
      <sz val="12"/>
      <color indexed="10"/>
      <name val="Arial"/>
      <family val="2"/>
    </font>
    <font>
      <b/>
      <i/>
      <sz val="10"/>
      <name val="Arial"/>
      <family val="2"/>
    </font>
    <font>
      <b/>
      <sz val="20"/>
      <color indexed="9"/>
      <name val="Arial"/>
      <family val="2"/>
    </font>
    <font>
      <b/>
      <i/>
      <sz val="18"/>
      <name val="Arial"/>
      <family val="2"/>
    </font>
    <font>
      <b/>
      <u val="single"/>
      <sz val="10"/>
      <name val="Arial"/>
      <family val="2"/>
    </font>
    <font>
      <sz val="14"/>
      <name val="Arial Black"/>
      <family val="2"/>
    </font>
    <font>
      <b/>
      <i/>
      <sz val="19"/>
      <color indexed="10"/>
      <name val="Arial"/>
      <family val="2"/>
    </font>
    <font>
      <b/>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i/>
      <sz val="12"/>
      <name val="Arial"/>
      <family val="2"/>
    </font>
    <font>
      <b/>
      <u val="single"/>
      <sz val="12"/>
      <name val="Arial"/>
      <family val="2"/>
    </font>
    <font>
      <b/>
      <i/>
      <sz val="12"/>
      <name val="Arial"/>
      <family val="2"/>
    </font>
    <font>
      <b/>
      <sz val="11"/>
      <name val="Arial"/>
      <family val="2"/>
    </font>
    <font>
      <sz val="16"/>
      <name val="Arial"/>
      <family val="2"/>
    </font>
    <font>
      <b/>
      <sz val="8"/>
      <name val="Arial"/>
      <family val="2"/>
    </font>
    <font>
      <sz val="11"/>
      <name val="Arial"/>
      <family val="2"/>
    </font>
    <font>
      <sz val="11"/>
      <color indexed="8"/>
      <name val="Calibri"/>
      <family val="2"/>
    </font>
    <font>
      <b/>
      <sz val="14"/>
      <color indexed="8"/>
      <name val="Arial"/>
      <family val="2"/>
    </font>
    <font>
      <sz val="15"/>
      <name val="Arial"/>
      <family val="2"/>
    </font>
    <font>
      <i/>
      <sz val="10"/>
      <name val="Arial"/>
      <family val="2"/>
    </font>
    <font>
      <b/>
      <i/>
      <sz val="12"/>
      <color indexed="10"/>
      <name val="Arial"/>
      <family val="2"/>
    </font>
    <font>
      <b/>
      <u val="single"/>
      <sz val="17"/>
      <name val="Arial"/>
      <family val="2"/>
    </font>
    <font>
      <b/>
      <u val="single"/>
      <sz val="11"/>
      <name val="Arial"/>
      <family val="2"/>
    </font>
    <font>
      <b/>
      <sz val="12"/>
      <color indexed="30"/>
      <name val="Arial"/>
      <family val="2"/>
    </font>
    <font>
      <sz val="12"/>
      <color indexed="30"/>
      <name val="Arial"/>
      <family val="2"/>
    </font>
    <font>
      <sz val="8"/>
      <name val="Tahoma"/>
      <family val="2"/>
    </font>
    <font>
      <b/>
      <sz val="10"/>
      <color indexed="8"/>
      <name val="Arial"/>
      <family val="0"/>
    </font>
    <font>
      <b/>
      <sz val="10"/>
      <color indexed="10"/>
      <name val="Arial"/>
      <family val="0"/>
    </font>
    <font>
      <sz val="12"/>
      <color rgb="FF0070C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top/>
      <bottom style="double"/>
    </border>
    <border>
      <left style="thin"/>
      <right style="thin"/>
      <top/>
      <bottom style="double"/>
    </border>
    <border>
      <left/>
      <right style="thin"/>
      <top style="thin"/>
      <bottom style="thin"/>
    </border>
    <border>
      <left style="thin"/>
      <right/>
      <top style="thin"/>
      <bottom style="thin"/>
    </border>
    <border>
      <left/>
      <right/>
      <top style="thin"/>
      <bottom style="thin"/>
    </border>
    <border>
      <left/>
      <right/>
      <top style="medium"/>
      <bottom style="thin"/>
    </border>
    <border>
      <left style="thin"/>
      <right/>
      <top style="medium"/>
      <bottom style="thin"/>
    </border>
    <border>
      <left/>
      <right style="medium"/>
      <top style="medium"/>
      <bottom style="thin"/>
    </border>
    <border>
      <left/>
      <right style="medium"/>
      <top style="thin"/>
      <bottom style="thin"/>
    </border>
    <border>
      <left/>
      <right style="thin"/>
      <top style="thin"/>
      <bottom style="medium"/>
    </border>
    <border>
      <left/>
      <right/>
      <top style="thin"/>
      <bottom style="medium"/>
    </border>
    <border>
      <left style="thin"/>
      <right/>
      <top style="thin"/>
      <bottom style="medium"/>
    </border>
    <border>
      <left>
        <color indexed="63"/>
      </left>
      <right style="medium"/>
      <top style="thin"/>
      <bottom style="medium"/>
    </border>
    <border>
      <left/>
      <right/>
      <top style="double"/>
      <botto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medium"/>
      <right/>
      <top style="medium"/>
      <bottom style="medium"/>
    </border>
    <border>
      <left>
        <color indexed="63"/>
      </left>
      <right style="medium"/>
      <top style="medium"/>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top style="thin"/>
      <bottom style="thin"/>
    </border>
    <border>
      <left style="medium"/>
      <right/>
      <top style="thin"/>
      <bottom/>
    </border>
    <border>
      <left>
        <color indexed="63"/>
      </left>
      <right/>
      <top style="thin"/>
      <bottom/>
    </border>
    <border>
      <left>
        <color indexed="63"/>
      </left>
      <right style="medium"/>
      <top style="thin"/>
      <bottom>
        <color indexed="63"/>
      </bottom>
    </border>
    <border>
      <left style="medium"/>
      <right/>
      <top/>
      <bottom style="thin"/>
    </border>
    <border>
      <left>
        <color indexed="63"/>
      </left>
      <right/>
      <top/>
      <bottom style="thin"/>
    </border>
    <border>
      <left>
        <color indexed="63"/>
      </left>
      <right style="medium"/>
      <top>
        <color indexed="63"/>
      </top>
      <bottom style="thin"/>
    </border>
    <border>
      <left style="medium"/>
      <right/>
      <top style="thin"/>
      <bottom style="medium"/>
    </border>
    <border>
      <left style="medium"/>
      <right>
        <color indexed="63"/>
      </right>
      <top style="medium"/>
      <bottom style="thin"/>
    </border>
    <border>
      <left>
        <color indexed="63"/>
      </left>
      <right style="thin"/>
      <top style="medium"/>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1">
    <xf numFmtId="0" fontId="0" fillId="0" borderId="0" xfId="0" applyAlignment="1">
      <alignment/>
    </xf>
    <xf numFmtId="0" fontId="8" fillId="0" borderId="0" xfId="59" applyFont="1" applyBorder="1" applyAlignment="1">
      <alignment vertical="center"/>
      <protection/>
    </xf>
    <xf numFmtId="0" fontId="0" fillId="0" borderId="0" xfId="59" applyFont="1">
      <alignment/>
      <protection/>
    </xf>
    <xf numFmtId="0" fontId="8" fillId="0" borderId="0" xfId="59" applyFont="1" applyFill="1" applyBorder="1" applyAlignment="1">
      <alignment vertical="center"/>
      <protection/>
    </xf>
    <xf numFmtId="0" fontId="0" fillId="0" borderId="0" xfId="59" applyFont="1" applyFill="1" applyAlignment="1">
      <alignment vertical="center"/>
      <protection/>
    </xf>
    <xf numFmtId="0" fontId="7" fillId="0" borderId="0" xfId="59" applyFont="1" applyFill="1" applyBorder="1" applyAlignment="1">
      <alignment horizontal="center" vertical="center"/>
      <protection/>
    </xf>
    <xf numFmtId="0" fontId="10" fillId="0" borderId="0" xfId="59" applyFont="1" applyFill="1" applyAlignment="1">
      <alignment horizontal="right" vertical="center" wrapText="1"/>
      <protection/>
    </xf>
    <xf numFmtId="0" fontId="0" fillId="0" borderId="0" xfId="59" applyFont="1" applyFill="1" applyBorder="1" applyAlignment="1">
      <alignment vertical="center"/>
      <protection/>
    </xf>
    <xf numFmtId="0" fontId="0" fillId="0" borderId="0" xfId="59" applyFont="1" applyFill="1">
      <alignment/>
      <protection/>
    </xf>
    <xf numFmtId="0" fontId="0" fillId="0" borderId="0" xfId="59" applyFont="1" applyAlignment="1">
      <alignment/>
      <protection/>
    </xf>
    <xf numFmtId="0" fontId="11" fillId="0" borderId="0" xfId="59" applyFont="1">
      <alignment/>
      <protection/>
    </xf>
    <xf numFmtId="49" fontId="0" fillId="0" borderId="0" xfId="59" applyNumberFormat="1" applyFont="1" applyAlignment="1">
      <alignment horizontal="center"/>
      <protection/>
    </xf>
    <xf numFmtId="0" fontId="11" fillId="0" borderId="0" xfId="59" applyFont="1" applyBorder="1" applyAlignment="1">
      <alignment/>
      <protection/>
    </xf>
    <xf numFmtId="49" fontId="13" fillId="0" borderId="0" xfId="59" applyNumberFormat="1" applyFont="1" applyAlignment="1">
      <alignment horizontal="center"/>
      <protection/>
    </xf>
    <xf numFmtId="49" fontId="13" fillId="0" borderId="0" xfId="59" applyNumberFormat="1" applyFont="1" applyFill="1" applyAlignment="1">
      <alignment horizontal="center"/>
      <protection/>
    </xf>
    <xf numFmtId="0" fontId="13" fillId="0" borderId="0" xfId="59" applyFont="1" applyAlignment="1">
      <alignment horizontal="center"/>
      <protection/>
    </xf>
    <xf numFmtId="0" fontId="12" fillId="0" borderId="0" xfId="59" applyFont="1" applyAlignment="1">
      <alignment horizontal="center"/>
      <protection/>
    </xf>
    <xf numFmtId="0" fontId="10" fillId="0" borderId="0" xfId="59" applyFont="1" applyBorder="1">
      <alignment/>
      <protection/>
    </xf>
    <xf numFmtId="0" fontId="0" fillId="0" borderId="0" xfId="59" applyFont="1" applyBorder="1">
      <alignment/>
      <protection/>
    </xf>
    <xf numFmtId="0" fontId="15" fillId="0" borderId="0" xfId="59" applyFont="1" applyBorder="1" applyAlignment="1">
      <alignment vertical="center"/>
      <protection/>
    </xf>
    <xf numFmtId="0" fontId="7" fillId="22" borderId="10" xfId="59" applyFont="1" applyFill="1" applyBorder="1" applyAlignment="1" applyProtection="1">
      <alignment vertical="center"/>
      <protection locked="0"/>
    </xf>
    <xf numFmtId="49" fontId="11" fillId="0" borderId="0" xfId="59" applyNumberFormat="1" applyFont="1" applyAlignment="1">
      <alignment horizontal="center"/>
      <protection/>
    </xf>
    <xf numFmtId="0" fontId="0" fillId="0" borderId="0" xfId="59" applyFont="1" applyFill="1" applyBorder="1">
      <alignment/>
      <protection/>
    </xf>
    <xf numFmtId="0" fontId="10" fillId="0" borderId="0" xfId="59" applyFont="1" applyFill="1" applyBorder="1">
      <alignment/>
      <protection/>
    </xf>
    <xf numFmtId="0" fontId="8" fillId="0" borderId="0" xfId="59" applyFont="1" applyBorder="1" applyAlignment="1">
      <alignment horizontal="right"/>
      <protection/>
    </xf>
    <xf numFmtId="0" fontId="8" fillId="0" borderId="0" xfId="59" applyFont="1">
      <alignment/>
      <protection/>
    </xf>
    <xf numFmtId="0" fontId="8" fillId="0" borderId="0" xfId="59" applyFont="1" applyBorder="1">
      <alignment/>
      <protection/>
    </xf>
    <xf numFmtId="0" fontId="8" fillId="0" borderId="0" xfId="59" applyFont="1" applyBorder="1" applyAlignment="1">
      <alignment/>
      <protection/>
    </xf>
    <xf numFmtId="0" fontId="21" fillId="0" borderId="11" xfId="59" applyFont="1" applyFill="1" applyBorder="1" applyAlignment="1" applyProtection="1">
      <alignment horizontal="center" vertical="center"/>
      <protection locked="0"/>
    </xf>
    <xf numFmtId="0" fontId="22" fillId="0" borderId="0" xfId="59" applyFont="1" applyAlignment="1">
      <alignment horizontal="center" vertical="center"/>
      <protection/>
    </xf>
    <xf numFmtId="0" fontId="0" fillId="0" borderId="0" xfId="59" applyFont="1" applyAlignment="1">
      <alignment vertical="center"/>
      <protection/>
    </xf>
    <xf numFmtId="0" fontId="23" fillId="0" borderId="12" xfId="59" applyFont="1" applyFill="1" applyBorder="1" applyAlignment="1">
      <alignment horizontal="left" vertical="center"/>
      <protection/>
    </xf>
    <xf numFmtId="0" fontId="23" fillId="0" borderId="0" xfId="59" applyFont="1" applyFill="1" applyBorder="1" applyAlignment="1">
      <alignment vertical="center"/>
      <protection/>
    </xf>
    <xf numFmtId="0" fontId="23" fillId="0" borderId="0" xfId="59" applyFont="1" applyFill="1" applyBorder="1" applyAlignment="1">
      <alignment horizontal="right" vertical="center"/>
      <protection/>
    </xf>
    <xf numFmtId="0" fontId="23" fillId="0" borderId="11" xfId="59" applyFont="1" applyBorder="1" applyAlignment="1">
      <alignment horizontal="right" vertical="center"/>
      <protection/>
    </xf>
    <xf numFmtId="0" fontId="14" fillId="0" borderId="0" xfId="59" applyFont="1" applyFill="1" applyBorder="1">
      <alignment/>
      <protection/>
    </xf>
    <xf numFmtId="0" fontId="0" fillId="0" borderId="0" xfId="59" applyFont="1" applyBorder="1" applyAlignment="1">
      <alignment vertical="center"/>
      <protection/>
    </xf>
    <xf numFmtId="0" fontId="19" fillId="0" borderId="0" xfId="59" applyFont="1" applyBorder="1" applyAlignment="1">
      <alignment vertical="center"/>
      <protection/>
    </xf>
    <xf numFmtId="0" fontId="0" fillId="0" borderId="13" xfId="59" applyFont="1" applyBorder="1">
      <alignment/>
      <protection/>
    </xf>
    <xf numFmtId="0" fontId="0" fillId="0" borderId="14" xfId="59" applyFont="1" applyBorder="1">
      <alignment/>
      <protection/>
    </xf>
    <xf numFmtId="0" fontId="0" fillId="0" borderId="15" xfId="59" applyFont="1" applyBorder="1">
      <alignment/>
      <protection/>
    </xf>
    <xf numFmtId="0" fontId="2" fillId="0" borderId="0" xfId="59" applyFont="1" applyAlignment="1">
      <alignment horizontal="center" wrapText="1"/>
      <protection/>
    </xf>
    <xf numFmtId="49" fontId="19" fillId="0" borderId="0" xfId="59" applyNumberFormat="1" applyFont="1" applyBorder="1" applyAlignment="1">
      <alignment/>
      <protection/>
    </xf>
    <xf numFmtId="0" fontId="19" fillId="0" borderId="0" xfId="59" applyFont="1" applyBorder="1" applyAlignment="1">
      <alignment/>
      <protection/>
    </xf>
    <xf numFmtId="14" fontId="17" fillId="0" borderId="0" xfId="59" applyNumberFormat="1" applyFont="1" applyBorder="1" applyAlignment="1">
      <alignment vertical="center"/>
      <protection/>
    </xf>
    <xf numFmtId="0" fontId="25" fillId="0" borderId="0" xfId="59" applyFont="1" applyBorder="1" applyAlignment="1">
      <alignment vertical="center"/>
      <protection/>
    </xf>
    <xf numFmtId="0" fontId="10" fillId="0" borderId="0" xfId="59" applyFont="1" applyBorder="1" applyAlignment="1">
      <alignment horizontal="center" vertical="center" wrapText="1"/>
      <protection/>
    </xf>
    <xf numFmtId="0" fontId="26" fillId="0" borderId="0" xfId="59" applyFont="1" applyBorder="1" applyAlignment="1">
      <alignment horizontal="center" vertical="center" wrapText="1"/>
      <protection/>
    </xf>
    <xf numFmtId="0" fontId="10" fillId="0" borderId="0" xfId="59" applyFont="1" applyAlignment="1">
      <alignment horizontal="center" vertical="center" wrapText="1"/>
      <protection/>
    </xf>
    <xf numFmtId="0" fontId="7" fillId="0" borderId="10" xfId="59" applyFont="1" applyFill="1" applyBorder="1" applyAlignment="1">
      <alignment horizontal="center"/>
      <protection/>
    </xf>
    <xf numFmtId="169" fontId="14" fillId="0" borderId="0" xfId="45" applyNumberFormat="1" applyFont="1" applyAlignment="1">
      <alignment horizontal="left"/>
    </xf>
    <xf numFmtId="0" fontId="14" fillId="0" borderId="0" xfId="0" applyFont="1" applyAlignment="1">
      <alignment/>
    </xf>
    <xf numFmtId="0" fontId="14" fillId="0" borderId="0" xfId="0" applyFont="1" applyAlignment="1">
      <alignment horizontal="left"/>
    </xf>
    <xf numFmtId="0" fontId="8" fillId="0" borderId="0" xfId="59" applyFont="1" applyBorder="1" applyAlignment="1">
      <alignment horizontal="left"/>
      <protection/>
    </xf>
    <xf numFmtId="0" fontId="8" fillId="0" borderId="11" xfId="59" applyFont="1" applyBorder="1" applyAlignment="1">
      <alignment horizontal="left"/>
      <protection/>
    </xf>
    <xf numFmtId="0" fontId="2" fillId="0" borderId="0" xfId="59" applyFont="1" applyBorder="1" applyAlignment="1">
      <alignment horizontal="center"/>
      <protection/>
    </xf>
    <xf numFmtId="171" fontId="14" fillId="0" borderId="0" xfId="0" applyNumberFormat="1" applyFont="1" applyFill="1" applyBorder="1" applyAlignment="1">
      <alignment horizontal="center" vertical="center" wrapText="1"/>
    </xf>
    <xf numFmtId="0" fontId="7" fillId="22" borderId="10" xfId="59" applyFont="1" applyFill="1" applyBorder="1" applyAlignment="1" applyProtection="1">
      <alignment horizontal="left" vertical="center"/>
      <protection locked="0"/>
    </xf>
    <xf numFmtId="0" fontId="0" fillId="0" borderId="0" xfId="59" applyFont="1" applyAlignment="1">
      <alignment horizontal="center"/>
      <protection/>
    </xf>
    <xf numFmtId="0" fontId="8" fillId="0" borderId="0" xfId="0" applyFont="1" applyFill="1" applyBorder="1" applyAlignment="1">
      <alignment horizontal="right" vertical="center"/>
    </xf>
    <xf numFmtId="14" fontId="19" fillId="0" borderId="12" xfId="59" applyNumberFormat="1" applyFont="1" applyBorder="1" applyAlignment="1">
      <alignment horizontal="center" vertical="center"/>
      <protection/>
    </xf>
    <xf numFmtId="14" fontId="19" fillId="0" borderId="0" xfId="59" applyNumberFormat="1" applyFont="1" applyBorder="1" applyAlignment="1">
      <alignment horizontal="center" vertical="center"/>
      <protection/>
    </xf>
    <xf numFmtId="0" fontId="7" fillId="4" borderId="10" xfId="59" applyFont="1" applyFill="1" applyBorder="1" applyAlignment="1" applyProtection="1">
      <alignment horizontal="center" vertical="center"/>
      <protection locked="0"/>
    </xf>
    <xf numFmtId="0" fontId="14" fillId="0" borderId="0" xfId="0" applyFont="1" applyFill="1" applyAlignment="1">
      <alignment wrapText="1"/>
    </xf>
    <xf numFmtId="168" fontId="19" fillId="0" borderId="0" xfId="59" applyNumberFormat="1" applyFont="1" applyBorder="1" applyAlignment="1" applyProtection="1">
      <alignment horizontal="center" vertical="center"/>
      <protection/>
    </xf>
    <xf numFmtId="0" fontId="6" fillId="0" borderId="16" xfId="59" applyFont="1" applyFill="1" applyBorder="1">
      <alignment/>
      <protection/>
    </xf>
    <xf numFmtId="0" fontId="6" fillId="0" borderId="16" xfId="59" applyFont="1" applyBorder="1">
      <alignment/>
      <protection/>
    </xf>
    <xf numFmtId="0" fontId="0" fillId="0" borderId="16" xfId="59" applyBorder="1" applyAlignment="1">
      <alignment/>
      <protection/>
    </xf>
    <xf numFmtId="0" fontId="0" fillId="0" borderId="0" xfId="59">
      <alignment/>
      <protection/>
    </xf>
    <xf numFmtId="0" fontId="0" fillId="0" borderId="0" xfId="59" applyBorder="1" applyAlignment="1">
      <alignment horizontal="center"/>
      <protection/>
    </xf>
    <xf numFmtId="1" fontId="51" fillId="0" borderId="17" xfId="59" applyNumberFormat="1" applyFont="1" applyBorder="1" applyAlignment="1">
      <alignment horizontal="center" vertical="center" wrapText="1"/>
      <protection/>
    </xf>
    <xf numFmtId="1" fontId="51" fillId="0" borderId="17" xfId="59" applyNumberFormat="1" applyFont="1" applyBorder="1" applyAlignment="1">
      <alignment horizontal="center" vertical="center" textRotation="90" wrapText="1"/>
      <protection/>
    </xf>
    <xf numFmtId="2" fontId="51" fillId="0" borderId="17" xfId="59" applyNumberFormat="1" applyFont="1" applyFill="1" applyBorder="1" applyAlignment="1">
      <alignment horizontal="center" vertical="center" wrapText="1"/>
      <protection/>
    </xf>
    <xf numFmtId="0" fontId="0" fillId="0" borderId="0" xfId="59" applyAlignment="1">
      <alignment/>
      <protection/>
    </xf>
    <xf numFmtId="0" fontId="52" fillId="0" borderId="0" xfId="59" applyFont="1" applyAlignment="1">
      <alignment/>
      <protection/>
    </xf>
    <xf numFmtId="0" fontId="52" fillId="0" borderId="0" xfId="59" applyFont="1" applyAlignment="1">
      <alignment horizontal="left"/>
      <protection/>
    </xf>
    <xf numFmtId="43" fontId="0" fillId="0" borderId="0" xfId="44" applyFont="1" applyAlignment="1">
      <alignment horizontal="center"/>
    </xf>
    <xf numFmtId="0" fontId="0" fillId="24" borderId="0" xfId="59" applyFill="1" applyAlignment="1">
      <alignment horizontal="center"/>
      <protection/>
    </xf>
    <xf numFmtId="44" fontId="0" fillId="0" borderId="0" xfId="47" applyFont="1" applyAlignment="1">
      <alignment horizontal="center"/>
    </xf>
    <xf numFmtId="0" fontId="5" fillId="0" borderId="0" xfId="59" applyFont="1" applyFill="1" applyBorder="1" applyAlignment="1">
      <alignment horizontal="left"/>
      <protection/>
    </xf>
    <xf numFmtId="0" fontId="0" fillId="0" borderId="0" xfId="59" applyFill="1" applyBorder="1" applyAlignment="1">
      <alignment horizontal="center"/>
      <protection/>
    </xf>
    <xf numFmtId="0" fontId="0" fillId="0" borderId="0" xfId="59" applyFill="1">
      <alignment/>
      <protection/>
    </xf>
    <xf numFmtId="0" fontId="17" fillId="0" borderId="0" xfId="59" applyFont="1" applyFill="1" applyAlignment="1">
      <alignment vertical="center"/>
      <protection/>
    </xf>
    <xf numFmtId="0" fontId="49" fillId="0" borderId="0" xfId="59" applyFont="1" applyFill="1" applyBorder="1" applyAlignment="1">
      <alignment horizontal="center" vertical="center" wrapText="1"/>
      <protection/>
    </xf>
    <xf numFmtId="170" fontId="49" fillId="0" borderId="0" xfId="59" applyNumberFormat="1" applyFont="1" applyFill="1" applyBorder="1" applyAlignment="1">
      <alignment horizontal="center" vertical="center" wrapText="1"/>
      <protection/>
    </xf>
    <xf numFmtId="1" fontId="26" fillId="0" borderId="0" xfId="59" applyNumberFormat="1" applyFont="1" applyFill="1" applyBorder="1" applyAlignment="1">
      <alignment horizontal="center" vertical="center" wrapText="1"/>
      <protection/>
    </xf>
    <xf numFmtId="1" fontId="49" fillId="0" borderId="0" xfId="59" applyNumberFormat="1" applyFont="1" applyFill="1" applyBorder="1" applyAlignment="1">
      <alignment horizontal="center" vertical="center" wrapText="1"/>
      <protection/>
    </xf>
    <xf numFmtId="0" fontId="0" fillId="0" borderId="0" xfId="59" applyBorder="1">
      <alignment/>
      <protection/>
    </xf>
    <xf numFmtId="0" fontId="14" fillId="0" borderId="12" xfId="59" applyFont="1" applyFill="1" applyBorder="1" applyAlignment="1">
      <alignment horizontal="center" vertical="center" wrapText="1"/>
      <protection/>
    </xf>
    <xf numFmtId="169" fontId="14" fillId="0" borderId="0" xfId="59" applyNumberFormat="1" applyFont="1" applyFill="1" applyBorder="1" applyAlignment="1">
      <alignment horizontal="right" vertical="center" wrapText="1"/>
      <protection/>
    </xf>
    <xf numFmtId="169" fontId="14" fillId="0" borderId="11" xfId="59" applyNumberFormat="1" applyFont="1" applyFill="1" applyBorder="1" applyAlignment="1">
      <alignment horizontal="right" vertical="center" wrapText="1"/>
      <protection/>
    </xf>
    <xf numFmtId="0" fontId="14" fillId="0" borderId="13" xfId="59" applyFont="1" applyFill="1" applyBorder="1" applyAlignment="1">
      <alignment horizontal="center" vertical="center" wrapText="1"/>
      <protection/>
    </xf>
    <xf numFmtId="169" fontId="14" fillId="0" borderId="14" xfId="59" applyNumberFormat="1" applyFont="1" applyFill="1" applyBorder="1" applyAlignment="1">
      <alignment horizontal="right" vertical="center" wrapText="1"/>
      <protection/>
    </xf>
    <xf numFmtId="0" fontId="8" fillId="0" borderId="0" xfId="59" applyFont="1" applyFill="1">
      <alignment/>
      <protection/>
    </xf>
    <xf numFmtId="0" fontId="50" fillId="0" borderId="0" xfId="59" applyFont="1" applyFill="1">
      <alignment/>
      <protection/>
    </xf>
    <xf numFmtId="0" fontId="55" fillId="0" borderId="0" xfId="59" applyFont="1" applyFill="1">
      <alignment/>
      <protection/>
    </xf>
    <xf numFmtId="0" fontId="50" fillId="0" borderId="0" xfId="59" applyFont="1" applyFill="1" applyBorder="1">
      <alignment/>
      <protection/>
    </xf>
    <xf numFmtId="0" fontId="3" fillId="0" borderId="18" xfId="59" applyFont="1" applyFill="1" applyBorder="1" applyAlignment="1" applyProtection="1">
      <alignment horizontal="center" wrapText="1"/>
      <protection/>
    </xf>
    <xf numFmtId="176" fontId="3" fillId="0" borderId="0" xfId="59" applyNumberFormat="1" applyFont="1" applyFill="1" applyBorder="1" applyAlignment="1" applyProtection="1">
      <alignment horizontal="right"/>
      <protection/>
    </xf>
    <xf numFmtId="176" fontId="3" fillId="0" borderId="19" xfId="59" applyNumberFormat="1" applyFont="1" applyFill="1" applyBorder="1" applyAlignment="1" applyProtection="1">
      <alignment horizontal="right"/>
      <protection/>
    </xf>
    <xf numFmtId="176" fontId="3" fillId="0" borderId="20" xfId="59" applyNumberFormat="1" applyFont="1" applyFill="1" applyBorder="1" applyAlignment="1" applyProtection="1">
      <alignment horizontal="right"/>
      <protection/>
    </xf>
    <xf numFmtId="0" fontId="55" fillId="0" borderId="0" xfId="59" applyFont="1" applyFill="1" applyBorder="1">
      <alignment/>
      <protection/>
    </xf>
    <xf numFmtId="176" fontId="3" fillId="0" borderId="18" xfId="59" applyNumberFormat="1" applyFont="1" applyFill="1" applyBorder="1" applyAlignment="1" applyProtection="1">
      <alignment horizontal="right"/>
      <protection/>
    </xf>
    <xf numFmtId="0" fontId="56" fillId="0" borderId="0" xfId="59" applyFont="1" applyFill="1">
      <alignment/>
      <protection/>
    </xf>
    <xf numFmtId="0" fontId="48" fillId="0" borderId="0" xfId="59" applyFont="1" applyFill="1">
      <alignment/>
      <protection/>
    </xf>
    <xf numFmtId="0" fontId="56" fillId="0" borderId="0" xfId="59" applyFont="1">
      <alignment/>
      <protection/>
    </xf>
    <xf numFmtId="0" fontId="56" fillId="0" borderId="0" xfId="59" applyFont="1" applyAlignment="1">
      <alignment/>
      <protection/>
    </xf>
    <xf numFmtId="0" fontId="8" fillId="0" borderId="21" xfId="59" applyFont="1" applyFill="1" applyBorder="1" applyAlignment="1">
      <alignment horizontal="center" wrapText="1"/>
      <protection/>
    </xf>
    <xf numFmtId="0" fontId="8" fillId="0" borderId="21" xfId="59" applyFont="1" applyFill="1" applyBorder="1" applyAlignment="1">
      <alignment horizontal="center"/>
      <protection/>
    </xf>
    <xf numFmtId="0" fontId="8" fillId="0" borderId="22" xfId="59" applyFont="1" applyFill="1" applyBorder="1" applyAlignment="1">
      <alignment horizontal="center"/>
      <protection/>
    </xf>
    <xf numFmtId="0" fontId="8" fillId="0" borderId="23" xfId="59" applyFont="1" applyFill="1" applyBorder="1" applyAlignment="1">
      <alignment horizontal="center"/>
      <protection/>
    </xf>
    <xf numFmtId="176" fontId="3" fillId="0" borderId="24" xfId="59" applyNumberFormat="1" applyFont="1" applyFill="1" applyBorder="1" applyAlignment="1" applyProtection="1">
      <alignment/>
      <protection/>
    </xf>
    <xf numFmtId="0" fontId="3" fillId="0" borderId="25" xfId="59" applyFont="1" applyFill="1" applyBorder="1" applyAlignment="1" applyProtection="1">
      <alignment horizontal="center" wrapText="1"/>
      <protection/>
    </xf>
    <xf numFmtId="176" fontId="3" fillId="0" borderId="26" xfId="59" applyNumberFormat="1" applyFont="1" applyFill="1" applyBorder="1" applyAlignment="1" applyProtection="1">
      <alignment horizontal="right"/>
      <protection/>
    </xf>
    <xf numFmtId="176" fontId="3" fillId="0" borderId="25" xfId="59" applyNumberFormat="1" applyFont="1" applyFill="1" applyBorder="1" applyAlignment="1" applyProtection="1">
      <alignment horizontal="right"/>
      <protection/>
    </xf>
    <xf numFmtId="176" fontId="3" fillId="0" borderId="27" xfId="59" applyNumberFormat="1" applyFont="1" applyFill="1" applyBorder="1" applyAlignment="1" applyProtection="1">
      <alignment horizontal="right"/>
      <protection/>
    </xf>
    <xf numFmtId="176" fontId="3" fillId="0" borderId="28" xfId="59" applyNumberFormat="1" applyFont="1" applyFill="1" applyBorder="1" applyAlignment="1" applyProtection="1">
      <alignment/>
      <protection/>
    </xf>
    <xf numFmtId="0" fontId="52" fillId="0" borderId="0" xfId="59" applyFont="1" applyBorder="1" applyAlignment="1">
      <alignment/>
      <protection/>
    </xf>
    <xf numFmtId="0" fontId="0" fillId="0" borderId="29" xfId="59" applyBorder="1" applyAlignment="1">
      <alignment horizontal="center"/>
      <protection/>
    </xf>
    <xf numFmtId="0" fontId="49" fillId="0" borderId="10" xfId="59" applyFont="1" applyFill="1" applyBorder="1" applyAlignment="1">
      <alignment horizontal="center" vertical="center" wrapText="1"/>
      <protection/>
    </xf>
    <xf numFmtId="170" fontId="49" fillId="0" borderId="10" xfId="59" applyNumberFormat="1" applyFont="1" applyFill="1" applyBorder="1" applyAlignment="1">
      <alignment horizontal="center" vertical="center" wrapText="1"/>
      <protection/>
    </xf>
    <xf numFmtId="1" fontId="26" fillId="0" borderId="10" xfId="59" applyNumberFormat="1" applyFont="1" applyFill="1" applyBorder="1" applyAlignment="1">
      <alignment horizontal="center" vertical="center" wrapText="1"/>
      <protection/>
    </xf>
    <xf numFmtId="1" fontId="49" fillId="0" borderId="10" xfId="59" applyNumberFormat="1" applyFont="1" applyFill="1" applyBorder="1" applyAlignment="1">
      <alignment horizontal="center" vertical="center" wrapText="1"/>
      <protection/>
    </xf>
    <xf numFmtId="2" fontId="49" fillId="0" borderId="10" xfId="59" applyNumberFormat="1" applyFont="1" applyFill="1" applyBorder="1" applyAlignment="1">
      <alignment horizontal="center" vertical="center" wrapText="1"/>
      <protection/>
    </xf>
    <xf numFmtId="171" fontId="14" fillId="0" borderId="14" xfId="0" applyNumberFormat="1" applyFont="1" applyFill="1" applyBorder="1" applyAlignment="1">
      <alignment horizontal="center" vertical="center" wrapText="1"/>
    </xf>
    <xf numFmtId="174" fontId="14" fillId="22" borderId="30" xfId="59" applyNumberFormat="1" applyFont="1" applyFill="1" applyBorder="1" applyAlignment="1" applyProtection="1">
      <alignment horizontal="center" vertical="center"/>
      <protection locked="0"/>
    </xf>
    <xf numFmtId="174" fontId="14" fillId="22" borderId="31" xfId="59" applyNumberFormat="1" applyFont="1" applyFill="1" applyBorder="1" applyAlignment="1" applyProtection="1">
      <alignment horizontal="center" vertical="center"/>
      <protection locked="0"/>
    </xf>
    <xf numFmtId="174" fontId="14" fillId="22" borderId="32" xfId="59" applyNumberFormat="1" applyFont="1" applyFill="1" applyBorder="1" applyAlignment="1" applyProtection="1">
      <alignment horizontal="center" vertical="center"/>
      <protection locked="0"/>
    </xf>
    <xf numFmtId="174" fontId="14" fillId="22" borderId="31" xfId="44" applyNumberFormat="1" applyFont="1" applyFill="1" applyBorder="1" applyAlignment="1" applyProtection="1">
      <alignment horizontal="center" vertical="center"/>
      <protection locked="0"/>
    </xf>
    <xf numFmtId="174" fontId="14" fillId="22" borderId="32" xfId="44" applyNumberFormat="1" applyFont="1" applyFill="1" applyBorder="1" applyAlignment="1" applyProtection="1">
      <alignment horizontal="center" vertical="center"/>
      <protection locked="0"/>
    </xf>
    <xf numFmtId="169" fontId="14" fillId="22" borderId="30" xfId="47" applyNumberFormat="1" applyFont="1" applyFill="1" applyBorder="1" applyAlignment="1" applyProtection="1">
      <alignment horizontal="right" vertical="center"/>
      <protection locked="0"/>
    </xf>
    <xf numFmtId="169" fontId="14" fillId="22" borderId="31" xfId="47" applyNumberFormat="1" applyFont="1" applyFill="1" applyBorder="1" applyAlignment="1" applyProtection="1">
      <alignment horizontal="right" vertical="center"/>
      <protection locked="0"/>
    </xf>
    <xf numFmtId="169" fontId="14" fillId="22" borderId="32" xfId="47" applyNumberFormat="1" applyFont="1" applyFill="1" applyBorder="1" applyAlignment="1" applyProtection="1">
      <alignment horizontal="right" vertical="center"/>
      <protection locked="0"/>
    </xf>
    <xf numFmtId="0" fontId="46" fillId="0" borderId="0" xfId="59" applyFont="1">
      <alignment/>
      <protection/>
    </xf>
    <xf numFmtId="167" fontId="14" fillId="22" borderId="30" xfId="59" applyNumberFormat="1" applyFont="1" applyFill="1" applyBorder="1" applyAlignment="1" applyProtection="1">
      <alignment horizontal="center" vertical="center"/>
      <protection locked="0"/>
    </xf>
    <xf numFmtId="167" fontId="14" fillId="22" borderId="31" xfId="59" applyNumberFormat="1" applyFont="1" applyFill="1" applyBorder="1" applyAlignment="1" applyProtection="1">
      <alignment horizontal="center" vertical="center"/>
      <protection locked="0"/>
    </xf>
    <xf numFmtId="167" fontId="14" fillId="22" borderId="32" xfId="59" applyNumberFormat="1" applyFont="1" applyFill="1" applyBorder="1" applyAlignment="1" applyProtection="1">
      <alignment horizontal="center" vertical="center"/>
      <protection locked="0"/>
    </xf>
    <xf numFmtId="176" fontId="50" fillId="0" borderId="0" xfId="59" applyNumberFormat="1" applyFont="1" applyFill="1" applyBorder="1">
      <alignment/>
      <protection/>
    </xf>
    <xf numFmtId="0" fontId="0" fillId="0" borderId="0" xfId="0" applyFont="1" applyAlignment="1">
      <alignment wrapText="1"/>
    </xf>
    <xf numFmtId="0" fontId="14" fillId="0" borderId="0" xfId="0" applyFont="1" applyAlignment="1">
      <alignment wrapText="1"/>
    </xf>
    <xf numFmtId="0" fontId="0" fillId="0" borderId="0" xfId="0" applyFont="1" applyAlignment="1">
      <alignment/>
    </xf>
    <xf numFmtId="0" fontId="14" fillId="0" borderId="0" xfId="0" applyFont="1" applyAlignment="1">
      <alignment vertical="top" wrapText="1"/>
    </xf>
    <xf numFmtId="0" fontId="0" fillId="0" borderId="0" xfId="0" applyFont="1" applyAlignment="1">
      <alignment vertical="center" wrapText="1"/>
    </xf>
    <xf numFmtId="0" fontId="14" fillId="0" borderId="0" xfId="59" applyFont="1" applyFill="1" applyBorder="1" applyAlignment="1">
      <alignment horizontal="center" vertical="center"/>
      <protection/>
    </xf>
    <xf numFmtId="0" fontId="0" fillId="0" borderId="0" xfId="59" applyAlignment="1">
      <alignment vertical="center"/>
      <protection/>
    </xf>
    <xf numFmtId="0" fontId="14" fillId="0" borderId="14" xfId="59" applyFont="1" applyFill="1" applyBorder="1" applyAlignment="1">
      <alignment horizontal="center" vertical="center"/>
      <protection/>
    </xf>
    <xf numFmtId="167" fontId="14" fillId="0" borderId="0" xfId="59" applyNumberFormat="1" applyFont="1" applyFill="1" applyBorder="1" applyAlignment="1">
      <alignment horizontal="center" vertical="center"/>
      <protection/>
    </xf>
    <xf numFmtId="167" fontId="14" fillId="0" borderId="14" xfId="59" applyNumberFormat="1" applyFont="1" applyFill="1" applyBorder="1" applyAlignment="1">
      <alignment horizontal="center" vertical="center"/>
      <protection/>
    </xf>
    <xf numFmtId="0" fontId="5" fillId="0" borderId="16" xfId="59" applyNumberFormat="1" applyFont="1" applyBorder="1" applyAlignment="1">
      <alignment horizontal="left"/>
      <protection/>
    </xf>
    <xf numFmtId="0" fontId="14" fillId="22" borderId="30" xfId="59" applyFont="1" applyFill="1" applyBorder="1" applyAlignment="1" applyProtection="1">
      <alignment horizontal="left" vertical="center" wrapText="1"/>
      <protection locked="0"/>
    </xf>
    <xf numFmtId="0" fontId="14" fillId="22" borderId="31" xfId="59" applyFont="1" applyFill="1" applyBorder="1" applyAlignment="1" applyProtection="1">
      <alignment horizontal="left" vertical="center" wrapText="1"/>
      <protection locked="0"/>
    </xf>
    <xf numFmtId="0" fontId="14" fillId="22" borderId="32" xfId="59" applyFont="1" applyFill="1" applyBorder="1" applyAlignment="1" applyProtection="1">
      <alignment horizontal="left" vertical="center" wrapText="1"/>
      <protection locked="0"/>
    </xf>
    <xf numFmtId="0" fontId="2" fillId="7" borderId="11" xfId="59" applyFont="1" applyFill="1" applyBorder="1" applyAlignment="1" applyProtection="1">
      <alignment vertical="center"/>
      <protection locked="0"/>
    </xf>
    <xf numFmtId="0" fontId="2" fillId="0" borderId="0" xfId="0" applyFont="1" applyBorder="1" applyAlignment="1">
      <alignment horizontal="center" wrapText="1"/>
    </xf>
    <xf numFmtId="0" fontId="58" fillId="0" borderId="0" xfId="0" applyFont="1" applyBorder="1" applyAlignment="1">
      <alignment horizontal="center" vertical="center" wrapText="1"/>
    </xf>
    <xf numFmtId="0" fontId="14" fillId="0" borderId="0" xfId="0" applyFont="1" applyBorder="1" applyAlignment="1">
      <alignment wrapText="1"/>
    </xf>
    <xf numFmtId="0" fontId="2" fillId="0" borderId="0" xfId="0" applyFont="1" applyBorder="1" applyAlignment="1">
      <alignment wrapText="1"/>
    </xf>
    <xf numFmtId="0" fontId="49" fillId="0" borderId="0" xfId="0" applyFont="1" applyBorder="1" applyAlignment="1">
      <alignment wrapText="1"/>
    </xf>
    <xf numFmtId="0" fontId="48" fillId="0" borderId="0" xfId="0" applyFont="1" applyBorder="1" applyAlignment="1">
      <alignment wrapText="1"/>
    </xf>
    <xf numFmtId="0" fontId="14" fillId="4" borderId="0" xfId="0" applyFont="1" applyFill="1" applyBorder="1" applyAlignment="1">
      <alignment wrapText="1"/>
    </xf>
    <xf numFmtId="0" fontId="14" fillId="0" borderId="0" xfId="0" applyFont="1" applyFill="1" applyBorder="1" applyAlignment="1">
      <alignment wrapText="1"/>
    </xf>
    <xf numFmtId="0" fontId="47" fillId="0" borderId="0" xfId="0" applyFont="1" applyBorder="1" applyAlignment="1">
      <alignment wrapText="1"/>
    </xf>
    <xf numFmtId="0" fontId="14" fillId="25" borderId="0" xfId="0" applyFont="1" applyFill="1" applyBorder="1" applyAlignment="1">
      <alignment wrapText="1"/>
    </xf>
    <xf numFmtId="0" fontId="19" fillId="7" borderId="0" xfId="0" applyFont="1" applyFill="1" applyBorder="1" applyAlignment="1">
      <alignment vertical="center" wrapText="1"/>
    </xf>
    <xf numFmtId="0" fontId="14" fillId="22" borderId="0" xfId="0" applyFont="1" applyFill="1" applyBorder="1" applyAlignment="1">
      <alignment wrapText="1"/>
    </xf>
    <xf numFmtId="49" fontId="9" fillId="0" borderId="0" xfId="59" applyNumberFormat="1" applyFont="1" applyFill="1" applyBorder="1" applyAlignment="1" applyProtection="1">
      <alignment horizontal="left" vertical="center"/>
      <protection/>
    </xf>
    <xf numFmtId="169" fontId="14" fillId="0" borderId="32" xfId="59" applyNumberFormat="1" applyFont="1" applyFill="1" applyBorder="1" applyAlignment="1">
      <alignment horizontal="right" vertical="center" wrapText="1"/>
      <protection/>
    </xf>
    <xf numFmtId="0" fontId="14" fillId="0" borderId="32" xfId="59" applyFont="1" applyFill="1" applyBorder="1" applyAlignment="1">
      <alignment horizontal="center" vertical="center"/>
      <protection/>
    </xf>
    <xf numFmtId="169" fontId="0" fillId="0" borderId="0" xfId="47" applyNumberFormat="1" applyFont="1" applyAlignment="1">
      <alignment horizontal="center"/>
    </xf>
    <xf numFmtId="167" fontId="14" fillId="22" borderId="31" xfId="44" applyNumberFormat="1" applyFont="1" applyFill="1" applyBorder="1" applyAlignment="1" applyProtection="1">
      <alignment horizontal="center" vertical="center"/>
      <protection locked="0"/>
    </xf>
    <xf numFmtId="167" fontId="14" fillId="22" borderId="32" xfId="44" applyNumberFormat="1" applyFont="1" applyFill="1" applyBorder="1" applyAlignment="1" applyProtection="1">
      <alignment horizontal="center" vertical="center"/>
      <protection locked="0"/>
    </xf>
    <xf numFmtId="182" fontId="14" fillId="0" borderId="0" xfId="45" applyNumberFormat="1" applyFont="1" applyAlignment="1">
      <alignment horizontal="left"/>
    </xf>
    <xf numFmtId="183" fontId="17" fillId="0" borderId="0" xfId="45" applyNumberFormat="1" applyFont="1" applyFill="1" applyBorder="1" applyAlignment="1" applyProtection="1">
      <alignment horizontal="center" vertical="center"/>
      <protection/>
    </xf>
    <xf numFmtId="182" fontId="24" fillId="4" borderId="10" xfId="42" applyNumberFormat="1" applyFont="1" applyFill="1" applyBorder="1" applyAlignment="1" applyProtection="1">
      <alignment horizontal="center" vertical="center"/>
      <protection locked="0"/>
    </xf>
    <xf numFmtId="0" fontId="47" fillId="0" borderId="0" xfId="0" applyFont="1" applyFill="1" applyAlignment="1">
      <alignment wrapText="1"/>
    </xf>
    <xf numFmtId="169" fontId="14" fillId="0" borderId="31" xfId="59" applyNumberFormat="1" applyFont="1" applyFill="1" applyBorder="1" applyAlignment="1">
      <alignment horizontal="right" vertical="center" wrapText="1"/>
      <protection/>
    </xf>
    <xf numFmtId="0" fontId="65" fillId="25" borderId="0" xfId="0" applyFont="1" applyFill="1" applyBorder="1" applyAlignment="1">
      <alignment wrapText="1"/>
    </xf>
    <xf numFmtId="0" fontId="5" fillId="0" borderId="0" xfId="59" applyFont="1" applyBorder="1" applyAlignment="1" applyProtection="1">
      <alignment horizontal="center"/>
      <protection/>
    </xf>
    <xf numFmtId="167" fontId="18" fillId="22" borderId="33" xfId="59" applyNumberFormat="1" applyFont="1" applyFill="1" applyBorder="1" applyAlignment="1" applyProtection="1">
      <alignment horizontal="center"/>
      <protection locked="0"/>
    </xf>
    <xf numFmtId="167" fontId="18" fillId="22" borderId="14" xfId="59" applyNumberFormat="1" applyFont="1" applyFill="1" applyBorder="1" applyAlignment="1" applyProtection="1">
      <alignment horizontal="center"/>
      <protection locked="0"/>
    </xf>
    <xf numFmtId="0" fontId="0" fillId="0" borderId="34" xfId="59" applyFill="1" applyBorder="1" applyAlignment="1">
      <alignment horizontal="center"/>
      <protection/>
    </xf>
    <xf numFmtId="0" fontId="0" fillId="0" borderId="33" xfId="59" applyFill="1" applyBorder="1" applyAlignment="1">
      <alignment horizontal="center"/>
      <protection/>
    </xf>
    <xf numFmtId="0" fontId="0" fillId="0" borderId="35" xfId="59" applyFill="1" applyBorder="1" applyAlignment="1">
      <alignment horizontal="center"/>
      <protection/>
    </xf>
    <xf numFmtId="0" fontId="5" fillId="0" borderId="0" xfId="59" applyFont="1" applyFill="1" applyBorder="1" applyAlignment="1">
      <alignment horizontal="center" wrapText="1"/>
      <protection/>
    </xf>
    <xf numFmtId="0" fontId="18" fillId="22" borderId="33" xfId="59" applyFont="1" applyFill="1" applyBorder="1" applyAlignment="1" applyProtection="1">
      <alignment horizontal="left"/>
      <protection locked="0"/>
    </xf>
    <xf numFmtId="0" fontId="8" fillId="22" borderId="33" xfId="59" applyFont="1" applyFill="1" applyBorder="1" applyAlignment="1" applyProtection="1">
      <alignment horizontal="left"/>
      <protection locked="0"/>
    </xf>
    <xf numFmtId="0" fontId="5" fillId="0" borderId="0" xfId="59" applyFont="1" applyFill="1" applyBorder="1" applyAlignment="1">
      <alignment horizontal="left" wrapText="1"/>
      <protection/>
    </xf>
    <xf numFmtId="0" fontId="5" fillId="0" borderId="0" xfId="59" applyFont="1" applyFill="1" applyBorder="1" applyAlignment="1">
      <alignment horizontal="left"/>
      <protection/>
    </xf>
    <xf numFmtId="0" fontId="18" fillId="22" borderId="14" xfId="59" applyFont="1" applyFill="1" applyBorder="1" applyAlignment="1" applyProtection="1">
      <alignment horizontal="left"/>
      <protection locked="0"/>
    </xf>
    <xf numFmtId="0" fontId="16" fillId="0" borderId="0" xfId="59" applyFont="1" applyBorder="1" applyAlignment="1">
      <alignment horizontal="center" wrapText="1"/>
      <protection/>
    </xf>
    <xf numFmtId="0" fontId="25" fillId="0" borderId="0" xfId="59" applyFont="1" applyBorder="1" applyAlignment="1">
      <alignment horizontal="right" vertical="center"/>
      <protection/>
    </xf>
    <xf numFmtId="0" fontId="2" fillId="0" borderId="0" xfId="59" applyFont="1" applyBorder="1" applyAlignment="1">
      <alignment horizontal="center"/>
      <protection/>
    </xf>
    <xf numFmtId="0" fontId="7" fillId="4" borderId="34" xfId="59" applyFont="1" applyFill="1" applyBorder="1" applyAlignment="1" applyProtection="1">
      <alignment horizontal="center" vertical="center" shrinkToFit="1"/>
      <protection locked="0"/>
    </xf>
    <xf numFmtId="0" fontId="7" fillId="4" borderId="35" xfId="59" applyFont="1" applyFill="1" applyBorder="1" applyAlignment="1" applyProtection="1">
      <alignment horizontal="center" vertical="center" shrinkToFit="1"/>
      <protection locked="0"/>
    </xf>
    <xf numFmtId="0" fontId="8" fillId="0" borderId="0" xfId="59" applyFont="1" applyFill="1" applyBorder="1" applyAlignment="1">
      <alignment horizontal="left" vertical="center"/>
      <protection/>
    </xf>
    <xf numFmtId="166" fontId="7" fillId="22" borderId="34" xfId="59" applyNumberFormat="1" applyFont="1" applyFill="1" applyBorder="1" applyAlignment="1" applyProtection="1">
      <alignment horizontal="left" vertical="center"/>
      <protection locked="0"/>
    </xf>
    <xf numFmtId="166" fontId="7" fillId="22" borderId="33" xfId="59" applyNumberFormat="1" applyFont="1" applyFill="1" applyBorder="1" applyAlignment="1" applyProtection="1">
      <alignment horizontal="left" vertical="center"/>
      <protection locked="0"/>
    </xf>
    <xf numFmtId="166" fontId="7" fillId="22" borderId="35" xfId="59" applyNumberFormat="1" applyFont="1" applyFill="1" applyBorder="1" applyAlignment="1" applyProtection="1">
      <alignment horizontal="left" vertical="center"/>
      <protection locked="0"/>
    </xf>
    <xf numFmtId="0" fontId="7" fillId="22" borderId="34" xfId="59" applyFont="1" applyFill="1" applyBorder="1" applyAlignment="1" applyProtection="1">
      <alignment horizontal="left" vertical="center"/>
      <protection locked="0"/>
    </xf>
    <xf numFmtId="0" fontId="7" fillId="22" borderId="33" xfId="59" applyFont="1" applyFill="1" applyBorder="1" applyAlignment="1" applyProtection="1">
      <alignment horizontal="left" vertical="center"/>
      <protection locked="0"/>
    </xf>
    <xf numFmtId="0" fontId="7" fillId="22" borderId="35" xfId="59" applyFont="1" applyFill="1" applyBorder="1" applyAlignment="1" applyProtection="1">
      <alignment horizontal="left" vertical="center"/>
      <protection locked="0"/>
    </xf>
    <xf numFmtId="0" fontId="14" fillId="4" borderId="1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1" xfId="0" applyFont="1" applyFill="1" applyBorder="1" applyAlignment="1">
      <alignment horizontal="center" vertical="center" wrapText="1"/>
    </xf>
    <xf numFmtId="165" fontId="7" fillId="22" borderId="34" xfId="59" applyNumberFormat="1" applyFont="1" applyFill="1" applyBorder="1" applyAlignment="1" applyProtection="1">
      <alignment horizontal="left" vertical="center"/>
      <protection locked="0"/>
    </xf>
    <xf numFmtId="165" fontId="7" fillId="22" borderId="33" xfId="59" applyNumberFormat="1" applyFont="1" applyFill="1" applyBorder="1" applyAlignment="1" applyProtection="1">
      <alignment horizontal="left" vertical="center"/>
      <protection locked="0"/>
    </xf>
    <xf numFmtId="165" fontId="7" fillId="22" borderId="35" xfId="59" applyNumberFormat="1" applyFont="1" applyFill="1" applyBorder="1" applyAlignment="1" applyProtection="1">
      <alignment horizontal="left" vertical="center"/>
      <protection locked="0"/>
    </xf>
    <xf numFmtId="0" fontId="14" fillId="0" borderId="12" xfId="59" applyFont="1" applyBorder="1" applyAlignment="1">
      <alignment horizontal="center" vertical="center" wrapText="1"/>
      <protection/>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36" xfId="59" applyFont="1" applyBorder="1" applyAlignment="1">
      <alignment horizontal="center" vertical="center"/>
      <protection/>
    </xf>
    <xf numFmtId="0" fontId="6" fillId="0" borderId="37" xfId="59" applyFont="1" applyBorder="1" applyAlignment="1">
      <alignment horizontal="center" vertical="center"/>
      <protection/>
    </xf>
    <xf numFmtId="0" fontId="6" fillId="0" borderId="38" xfId="59" applyFont="1" applyBorder="1" applyAlignment="1">
      <alignment horizontal="center" vertical="center"/>
      <protection/>
    </xf>
    <xf numFmtId="0" fontId="2" fillId="0" borderId="36" xfId="59" applyFont="1" applyBorder="1" applyAlignment="1">
      <alignment horizontal="center" vertical="center"/>
      <protection/>
    </xf>
    <xf numFmtId="0" fontId="2" fillId="0" borderId="37" xfId="59" applyFont="1" applyBorder="1" applyAlignment="1">
      <alignment horizontal="center" vertical="center"/>
      <protection/>
    </xf>
    <xf numFmtId="0" fontId="2" fillId="0" borderId="38" xfId="59" applyFont="1" applyBorder="1" applyAlignment="1">
      <alignment horizontal="center" vertical="center"/>
      <protection/>
    </xf>
    <xf numFmtId="0" fontId="2" fillId="0" borderId="13" xfId="59" applyFont="1" applyBorder="1" applyAlignment="1">
      <alignment horizontal="center" vertical="center"/>
      <protection/>
    </xf>
    <xf numFmtId="0" fontId="2" fillId="0" borderId="14" xfId="59" applyFont="1" applyBorder="1" applyAlignment="1">
      <alignment horizontal="center" vertical="center"/>
      <protection/>
    </xf>
    <xf numFmtId="0" fontId="2" fillId="0" borderId="15" xfId="59" applyFont="1" applyBorder="1" applyAlignment="1">
      <alignment horizontal="center" vertical="center"/>
      <protection/>
    </xf>
    <xf numFmtId="0" fontId="2" fillId="0" borderId="12" xfId="59" applyFont="1" applyFill="1" applyBorder="1" applyAlignment="1">
      <alignment horizontal="right" wrapText="1"/>
      <protection/>
    </xf>
    <xf numFmtId="0" fontId="2" fillId="0" borderId="0" xfId="59" applyFont="1" applyFill="1" applyBorder="1" applyAlignment="1">
      <alignment horizontal="right" wrapText="1"/>
      <protection/>
    </xf>
    <xf numFmtId="0" fontId="50" fillId="4" borderId="34" xfId="59" applyFont="1" applyFill="1" applyBorder="1" applyAlignment="1" applyProtection="1">
      <alignment horizontal="center" vertical="center"/>
      <protection locked="0"/>
    </xf>
    <xf numFmtId="0" fontId="50" fillId="4" borderId="33" xfId="59" applyFont="1" applyFill="1" applyBorder="1" applyAlignment="1" applyProtection="1">
      <alignment horizontal="center" vertical="center"/>
      <protection locked="0"/>
    </xf>
    <xf numFmtId="0" fontId="50" fillId="4" borderId="35" xfId="59" applyFont="1" applyFill="1" applyBorder="1" applyAlignment="1" applyProtection="1">
      <alignment horizontal="center" vertical="center"/>
      <protection locked="0"/>
    </xf>
    <xf numFmtId="0" fontId="9" fillId="22" borderId="34" xfId="59" applyNumberFormat="1" applyFont="1" applyFill="1" applyBorder="1" applyAlignment="1" applyProtection="1">
      <alignment horizontal="center" vertical="center"/>
      <protection locked="0"/>
    </xf>
    <xf numFmtId="49" fontId="9" fillId="22" borderId="33" xfId="59" applyNumberFormat="1" applyFont="1" applyFill="1" applyBorder="1" applyAlignment="1" applyProtection="1">
      <alignment horizontal="center" vertical="center"/>
      <protection locked="0"/>
    </xf>
    <xf numFmtId="49" fontId="9" fillId="22" borderId="35" xfId="59" applyNumberFormat="1" applyFont="1" applyFill="1" applyBorder="1" applyAlignment="1" applyProtection="1">
      <alignment horizontal="center" vertical="center"/>
      <protection locked="0"/>
    </xf>
    <xf numFmtId="0" fontId="2" fillId="0" borderId="36" xfId="59" applyFont="1" applyBorder="1" applyAlignment="1">
      <alignment horizontal="center"/>
      <protection/>
    </xf>
    <xf numFmtId="0" fontId="2" fillId="0" borderId="37" xfId="59" applyFont="1" applyBorder="1" applyAlignment="1">
      <alignment horizontal="center"/>
      <protection/>
    </xf>
    <xf numFmtId="0" fontId="2" fillId="0" borderId="38" xfId="59" applyFont="1" applyBorder="1" applyAlignment="1">
      <alignment horizontal="center"/>
      <protection/>
    </xf>
    <xf numFmtId="0" fontId="2" fillId="0" borderId="13" xfId="59" applyFont="1" applyBorder="1" applyAlignment="1">
      <alignment horizontal="center"/>
      <protection/>
    </xf>
    <xf numFmtId="0" fontId="2" fillId="0" borderId="14" xfId="59" applyFont="1" applyBorder="1" applyAlignment="1">
      <alignment horizontal="center"/>
      <protection/>
    </xf>
    <xf numFmtId="0" fontId="2" fillId="0" borderId="15" xfId="59" applyFont="1" applyBorder="1" applyAlignment="1">
      <alignment horizontal="center"/>
      <protection/>
    </xf>
    <xf numFmtId="0" fontId="14" fillId="22" borderId="12" xfId="59" applyFont="1" applyFill="1" applyBorder="1" applyAlignment="1">
      <alignment horizontal="center" vertical="center" wrapText="1"/>
      <protection/>
    </xf>
    <xf numFmtId="0" fontId="14" fillId="22" borderId="0" xfId="59" applyFont="1" applyFill="1" applyBorder="1" applyAlignment="1">
      <alignment horizontal="center" vertical="center" wrapText="1"/>
      <protection/>
    </xf>
    <xf numFmtId="0" fontId="14" fillId="22" borderId="11" xfId="59" applyFont="1" applyFill="1" applyBorder="1" applyAlignment="1">
      <alignment horizontal="center" vertical="center" wrapText="1"/>
      <protection/>
    </xf>
    <xf numFmtId="0" fontId="19" fillId="0" borderId="0" xfId="59" applyFont="1" applyFill="1" applyBorder="1" applyAlignment="1">
      <alignment horizontal="center" wrapText="1"/>
      <protection/>
    </xf>
    <xf numFmtId="0" fontId="3" fillId="0" borderId="27" xfId="59" applyFont="1" applyFill="1" applyBorder="1" applyAlignment="1" applyProtection="1">
      <alignment horizontal="left"/>
      <protection/>
    </xf>
    <xf numFmtId="0" fontId="3" fillId="0" borderId="26" xfId="59" applyFont="1" applyFill="1" applyBorder="1" applyAlignment="1" applyProtection="1">
      <alignment horizontal="left"/>
      <protection/>
    </xf>
    <xf numFmtId="0" fontId="4" fillId="0" borderId="37" xfId="59" applyFont="1" applyFill="1" applyBorder="1" applyAlignment="1">
      <alignment horizontal="center" vertical="center" wrapText="1"/>
      <protection/>
    </xf>
    <xf numFmtId="0" fontId="4" fillId="0" borderId="0" xfId="59" applyFont="1" applyFill="1" applyBorder="1" applyAlignment="1">
      <alignment horizontal="center" vertical="center" wrapText="1"/>
      <protection/>
    </xf>
    <xf numFmtId="0" fontId="5" fillId="0" borderId="36" xfId="59" applyFont="1" applyFill="1" applyBorder="1" applyAlignment="1">
      <alignment horizontal="center"/>
      <protection/>
    </xf>
    <xf numFmtId="0" fontId="5" fillId="0" borderId="38" xfId="59" applyFont="1" applyFill="1" applyBorder="1" applyAlignment="1">
      <alignment horizontal="center"/>
      <protection/>
    </xf>
    <xf numFmtId="44" fontId="6" fillId="0" borderId="34" xfId="59" applyNumberFormat="1" applyFont="1" applyFill="1" applyBorder="1" applyAlignment="1">
      <alignment horizontal="center"/>
      <protection/>
    </xf>
    <xf numFmtId="44" fontId="6" fillId="0" borderId="33" xfId="59" applyNumberFormat="1" applyFont="1" applyFill="1" applyBorder="1" applyAlignment="1">
      <alignment horizontal="center"/>
      <protection/>
    </xf>
    <xf numFmtId="44" fontId="6" fillId="0" borderId="35" xfId="59" applyNumberFormat="1" applyFont="1" applyFill="1" applyBorder="1" applyAlignment="1">
      <alignment horizontal="center"/>
      <protection/>
    </xf>
    <xf numFmtId="0" fontId="5" fillId="0" borderId="34" xfId="59" applyFont="1" applyFill="1" applyBorder="1" applyAlignment="1">
      <alignment horizontal="center"/>
      <protection/>
    </xf>
    <xf numFmtId="0" fontId="5" fillId="0" borderId="35" xfId="59" applyFont="1" applyFill="1" applyBorder="1" applyAlignment="1">
      <alignment horizontal="center"/>
      <protection/>
    </xf>
    <xf numFmtId="0" fontId="8" fillId="0" borderId="13" xfId="59" applyFont="1" applyFill="1" applyBorder="1" applyAlignment="1">
      <alignment horizontal="center"/>
      <protection/>
    </xf>
    <xf numFmtId="0" fontId="8" fillId="0" borderId="15" xfId="59" applyFont="1" applyFill="1" applyBorder="1" applyAlignment="1">
      <alignment horizontal="center"/>
      <protection/>
    </xf>
    <xf numFmtId="44" fontId="8" fillId="0" borderId="34" xfId="59" applyNumberFormat="1" applyFont="1" applyFill="1" applyBorder="1" applyAlignment="1">
      <alignment horizontal="center"/>
      <protection/>
    </xf>
    <xf numFmtId="44" fontId="8" fillId="0" borderId="33" xfId="59" applyNumberFormat="1" applyFont="1" applyFill="1" applyBorder="1" applyAlignment="1">
      <alignment horizontal="center"/>
      <protection/>
    </xf>
    <xf numFmtId="44" fontId="8" fillId="0" borderId="35" xfId="59" applyNumberFormat="1" applyFont="1" applyFill="1" applyBorder="1" applyAlignment="1">
      <alignment horizontal="center"/>
      <protection/>
    </xf>
    <xf numFmtId="0" fontId="3" fillId="0" borderId="39" xfId="59" applyFont="1" applyFill="1" applyBorder="1" applyAlignment="1" applyProtection="1">
      <alignment horizontal="center"/>
      <protection/>
    </xf>
    <xf numFmtId="0" fontId="3" fillId="0" borderId="20" xfId="59" applyFont="1" applyFill="1" applyBorder="1" applyAlignment="1" applyProtection="1">
      <alignment horizontal="center"/>
      <protection/>
    </xf>
    <xf numFmtId="0" fontId="17" fillId="0" borderId="0" xfId="59" applyFont="1" applyFill="1" applyBorder="1" applyAlignment="1" applyProtection="1">
      <alignment horizontal="center" vertical="center" wrapText="1"/>
      <protection/>
    </xf>
    <xf numFmtId="0" fontId="8" fillId="0" borderId="22" xfId="59" applyFont="1" applyFill="1" applyBorder="1" applyAlignment="1">
      <alignment horizontal="center" wrapText="1"/>
      <protection/>
    </xf>
    <xf numFmtId="0" fontId="8" fillId="0" borderId="21" xfId="59" applyFont="1" applyFill="1" applyBorder="1" applyAlignment="1">
      <alignment horizontal="center" wrapText="1"/>
      <protection/>
    </xf>
    <xf numFmtId="0" fontId="3" fillId="0" borderId="0" xfId="59" applyFont="1" applyFill="1" applyBorder="1" applyAlignment="1" applyProtection="1">
      <alignment horizontal="left"/>
      <protection/>
    </xf>
    <xf numFmtId="0" fontId="8" fillId="0" borderId="19" xfId="59" applyFont="1" applyFill="1" applyBorder="1" applyAlignment="1" applyProtection="1">
      <alignment horizontal="left"/>
      <protection/>
    </xf>
    <xf numFmtId="0" fontId="8" fillId="0" borderId="20" xfId="59" applyFont="1" applyFill="1" applyBorder="1" applyAlignment="1" applyProtection="1">
      <alignment horizontal="left"/>
      <protection/>
    </xf>
    <xf numFmtId="0" fontId="8" fillId="0" borderId="18" xfId="59" applyFont="1" applyFill="1" applyBorder="1" applyAlignment="1" applyProtection="1">
      <alignment horizontal="left"/>
      <protection/>
    </xf>
    <xf numFmtId="176" fontId="8" fillId="0" borderId="19" xfId="59" applyNumberFormat="1" applyFont="1" applyFill="1" applyBorder="1" applyAlignment="1" applyProtection="1">
      <alignment horizontal="right"/>
      <protection/>
    </xf>
    <xf numFmtId="176" fontId="8" fillId="0" borderId="20" xfId="59" applyNumberFormat="1" applyFont="1" applyFill="1" applyBorder="1" applyAlignment="1" applyProtection="1">
      <alignment horizontal="right"/>
      <protection/>
    </xf>
    <xf numFmtId="176" fontId="8" fillId="0" borderId="24" xfId="59" applyNumberFormat="1" applyFont="1" applyFill="1" applyBorder="1" applyAlignment="1" applyProtection="1">
      <alignment horizontal="right"/>
      <protection/>
    </xf>
    <xf numFmtId="0" fontId="8" fillId="0" borderId="0" xfId="59" applyFont="1" applyFill="1" applyBorder="1" applyAlignment="1" applyProtection="1">
      <alignment horizontal="left"/>
      <protection/>
    </xf>
    <xf numFmtId="0" fontId="16" fillId="0" borderId="40" xfId="59" applyFont="1" applyFill="1" applyBorder="1" applyAlignment="1" applyProtection="1">
      <alignment horizontal="center" wrapText="1"/>
      <protection/>
    </xf>
    <xf numFmtId="0" fontId="16" fillId="0" borderId="41" xfId="59" applyFont="1" applyFill="1" applyBorder="1" applyAlignment="1" applyProtection="1">
      <alignment horizontal="center" wrapText="1"/>
      <protection/>
    </xf>
    <xf numFmtId="0" fontId="16" fillId="0" borderId="42" xfId="59" applyFont="1" applyFill="1" applyBorder="1" applyAlignment="1" applyProtection="1">
      <alignment horizontal="center" wrapText="1"/>
      <protection/>
    </xf>
    <xf numFmtId="0" fontId="16" fillId="0" borderId="43" xfId="59" applyFont="1" applyFill="1" applyBorder="1" applyAlignment="1" applyProtection="1">
      <alignment horizontal="center" wrapText="1"/>
      <protection/>
    </xf>
    <xf numFmtId="0" fontId="16" fillId="0" borderId="44" xfId="59" applyFont="1" applyFill="1" applyBorder="1" applyAlignment="1" applyProtection="1">
      <alignment horizontal="center" wrapText="1"/>
      <protection/>
    </xf>
    <xf numFmtId="0" fontId="16" fillId="0" borderId="45" xfId="59" applyFont="1" applyFill="1" applyBorder="1" applyAlignment="1" applyProtection="1">
      <alignment horizontal="center" wrapText="1"/>
      <protection/>
    </xf>
    <xf numFmtId="0" fontId="3" fillId="0" borderId="19" xfId="59" applyFont="1" applyFill="1" applyBorder="1" applyAlignment="1" applyProtection="1">
      <alignment horizontal="left"/>
      <protection/>
    </xf>
    <xf numFmtId="0" fontId="3" fillId="0" borderId="20" xfId="59" applyFont="1" applyFill="1" applyBorder="1" applyAlignment="1" applyProtection="1">
      <alignment horizontal="left"/>
      <protection/>
    </xf>
    <xf numFmtId="0" fontId="3" fillId="0" borderId="46" xfId="59" applyFont="1" applyFill="1" applyBorder="1" applyAlignment="1" applyProtection="1">
      <alignment horizontal="center"/>
      <protection/>
    </xf>
    <xf numFmtId="0" fontId="3" fillId="0" borderId="26" xfId="59" applyFont="1" applyFill="1" applyBorder="1" applyAlignment="1" applyProtection="1">
      <alignment horizontal="center"/>
      <protection/>
    </xf>
    <xf numFmtId="0" fontId="8" fillId="0" borderId="47" xfId="59" applyFont="1" applyFill="1" applyBorder="1" applyAlignment="1">
      <alignment horizontal="center" wrapText="1"/>
      <protection/>
    </xf>
    <xf numFmtId="0" fontId="8" fillId="0" borderId="48" xfId="59" applyFont="1" applyFill="1" applyBorder="1" applyAlignment="1">
      <alignment horizontal="center" wrapText="1"/>
      <protection/>
    </xf>
    <xf numFmtId="0" fontId="8" fillId="0" borderId="39" xfId="59" applyFont="1" applyFill="1" applyBorder="1" applyAlignment="1" applyProtection="1">
      <alignment horizontal="center"/>
      <protection/>
    </xf>
    <xf numFmtId="0" fontId="8" fillId="0" borderId="20" xfId="59" applyFont="1" applyFill="1" applyBorder="1" applyAlignment="1" applyProtection="1">
      <alignment horizontal="center"/>
      <protection/>
    </xf>
    <xf numFmtId="0" fontId="8" fillId="0" borderId="18" xfId="59" applyFont="1" applyFill="1" applyBorder="1" applyAlignment="1" applyProtection="1">
      <alignment horizontal="center"/>
      <protection/>
    </xf>
    <xf numFmtId="0" fontId="17" fillId="0" borderId="0" xfId="59" applyNumberFormat="1" applyFont="1" applyFill="1" applyAlignment="1">
      <alignment horizontal="center" vertical="center" wrapText="1"/>
      <protection/>
    </xf>
    <xf numFmtId="0" fontId="6" fillId="0" borderId="16" xfId="59" applyFont="1" applyBorder="1" applyAlignment="1">
      <alignment horizontal="left"/>
      <protection/>
    </xf>
    <xf numFmtId="0" fontId="0" fillId="0" borderId="0" xfId="59" applyBorder="1" applyAlignment="1">
      <alignment horizontal="center"/>
      <protection/>
    </xf>
    <xf numFmtId="0" fontId="0" fillId="0" borderId="0" xfId="59" applyAlignment="1">
      <alignment horizontal="center"/>
      <protection/>
    </xf>
    <xf numFmtId="0" fontId="54" fillId="3" borderId="44" xfId="59" applyFont="1" applyFill="1" applyBorder="1" applyAlignment="1">
      <alignment horizontal="left" vertical="top" wrapText="1"/>
      <protection/>
    </xf>
    <xf numFmtId="0" fontId="54" fillId="3" borderId="49" xfId="59" applyFont="1" applyFill="1" applyBorder="1" applyAlignment="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0</xdr:col>
      <xdr:colOff>190500</xdr:colOff>
      <xdr:row>34</xdr:row>
      <xdr:rowOff>142875</xdr:rowOff>
    </xdr:to>
    <xdr:pic>
      <xdr:nvPicPr>
        <xdr:cNvPr id="1" name="dstb-id" hidden="1"/>
        <xdr:cNvPicPr preferRelativeResize="1">
          <a:picLocks noChangeAspect="1"/>
        </xdr:cNvPicPr>
      </xdr:nvPicPr>
      <xdr:blipFill>
        <a:blip r:embed="rId1"/>
        <a:stretch>
          <a:fillRect/>
        </a:stretch>
      </xdr:blipFill>
      <xdr:spPr>
        <a:xfrm>
          <a:off x="0" y="10229850"/>
          <a:ext cx="190500" cy="142875"/>
        </a:xfrm>
        <a:prstGeom prst="rect">
          <a:avLst/>
        </a:prstGeom>
        <a:noFill/>
        <a:ln w="9525" cmpd="sng">
          <a:noFill/>
        </a:ln>
      </xdr:spPr>
    </xdr:pic>
    <xdr:clientData/>
  </xdr:twoCellAnchor>
  <xdr:twoCellAnchor>
    <xdr:from>
      <xdr:col>0</xdr:col>
      <xdr:colOff>2419350</xdr:colOff>
      <xdr:row>9</xdr:row>
      <xdr:rowOff>342900</xdr:rowOff>
    </xdr:from>
    <xdr:to>
      <xdr:col>0</xdr:col>
      <xdr:colOff>6924675</xdr:colOff>
      <xdr:row>13</xdr:row>
      <xdr:rowOff>114300</xdr:rowOff>
    </xdr:to>
    <xdr:sp>
      <xdr:nvSpPr>
        <xdr:cNvPr id="2" name="AutoShape 4"/>
        <xdr:cNvSpPr>
          <a:spLocks/>
        </xdr:cNvSpPr>
      </xdr:nvSpPr>
      <xdr:spPr>
        <a:xfrm>
          <a:off x="2419350" y="2847975"/>
          <a:ext cx="4505325" cy="733425"/>
        </a:xfrm>
        <a:prstGeom prst="wedgeRoundRectCallout">
          <a:avLst>
            <a:gd name="adj1" fmla="val -36467"/>
            <a:gd name="adj2" fmla="val 60388"/>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view worksheets and dropdown menus in a larger font size, 
</a:t>
          </a:r>
          <a:r>
            <a:rPr lang="en-US" cap="none" sz="1000" b="1" i="0" u="none" baseline="0">
              <a:solidFill>
                <a:srgbClr val="000000"/>
              </a:solidFill>
              <a:latin typeface="Arial"/>
              <a:ea typeface="Arial"/>
              <a:cs typeface="Arial"/>
            </a:rPr>
            <a:t>go to the </a:t>
          </a:r>
          <a:r>
            <a:rPr lang="en-US" cap="none" sz="1000" b="1" i="0" u="none" baseline="0">
              <a:solidFill>
                <a:srgbClr val="FF0000"/>
              </a:solidFill>
              <a:latin typeface="Arial"/>
              <a:ea typeface="Arial"/>
              <a:cs typeface="Arial"/>
            </a:rPr>
            <a:t>"View"</a:t>
          </a:r>
          <a:r>
            <a:rPr lang="en-US" cap="none" sz="1000" b="1" i="0" u="none" baseline="0">
              <a:solidFill>
                <a:srgbClr val="000000"/>
              </a:solidFill>
              <a:latin typeface="Arial"/>
              <a:ea typeface="Arial"/>
              <a:cs typeface="Arial"/>
            </a:rPr>
            <a:t> menu at the top 
</a:t>
          </a:r>
          <a:r>
            <a:rPr lang="en-US" cap="none" sz="1000" b="1" i="0" u="none" baseline="0">
              <a:solidFill>
                <a:srgbClr val="000000"/>
              </a:solidFill>
              <a:latin typeface="Arial"/>
              <a:ea typeface="Arial"/>
              <a:cs typeface="Arial"/>
            </a:rPr>
            <a:t>of your screen, select </a:t>
          </a:r>
          <a:r>
            <a:rPr lang="en-US" cap="none" sz="1000" b="1" i="0" u="none" baseline="0">
              <a:solidFill>
                <a:srgbClr val="FF0000"/>
              </a:solidFill>
              <a:latin typeface="Arial"/>
              <a:ea typeface="Arial"/>
              <a:cs typeface="Arial"/>
            </a:rPr>
            <a:t>"Zoom"</a:t>
          </a:r>
          <a:r>
            <a:rPr lang="en-US" cap="none" sz="1000" b="1" i="0" u="none" baseline="0">
              <a:solidFill>
                <a:srgbClr val="000000"/>
              </a:solidFill>
              <a:latin typeface="Arial"/>
              <a:ea typeface="Arial"/>
              <a:cs typeface="Arial"/>
            </a:rPr>
            <a:t> and then choose a magnification size 
</a:t>
          </a:r>
          <a:r>
            <a:rPr lang="en-US" cap="none" sz="1000" b="1" i="0" u="none" baseline="0">
              <a:solidFill>
                <a:srgbClr val="000000"/>
              </a:solidFill>
              <a:latin typeface="Arial"/>
              <a:ea typeface="Arial"/>
              <a:cs typeface="Arial"/>
            </a:rPr>
            <a:t>greater than the 75% default.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ihokikujo%20On%20My%20Mac\Downloads\Leadership%20Final%201124%201p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mihokikujo%20On%20My%20Mac\Downloads\Non-Leader_Final1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ssets.aarp.org/www.aarp.org_/articles/taxaide/extranet/Non-Leader_Final1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tatement"/>
      <sheetName val="Mileage Only"/>
      <sheetName val="Non-Mileage Travel"/>
      <sheetName val="All Other Leader Expenses"/>
      <sheetName val="to be hidden"/>
    </sheetNames>
    <sheetDataSet>
      <sheetData sheetId="1">
        <row r="3">
          <cell r="F3">
            <v>0.55</v>
          </cell>
        </row>
        <row r="4">
          <cell r="B4">
            <v>40179</v>
          </cell>
          <cell r="F4">
            <v>0.55</v>
          </cell>
        </row>
      </sheetData>
      <sheetData sheetId="5">
        <row r="3">
          <cell r="B3">
            <v>0</v>
          </cell>
          <cell r="D3" t="str">
            <v>National Advisor = 6</v>
          </cell>
        </row>
        <row r="4">
          <cell r="B4">
            <v>0.05</v>
          </cell>
          <cell r="D4" t="str">
            <v>Regional Coordinator = 9</v>
          </cell>
        </row>
        <row r="5">
          <cell r="B5">
            <v>0.1</v>
          </cell>
          <cell r="D5" t="str">
            <v>Regional Training Advisor = P</v>
          </cell>
        </row>
        <row r="6">
          <cell r="B6">
            <v>0.15</v>
          </cell>
          <cell r="D6" t="str">
            <v>Regional Technology Advisor = K</v>
          </cell>
        </row>
        <row r="7">
          <cell r="B7">
            <v>0.2</v>
          </cell>
          <cell r="D7" t="str">
            <v>Regional Partner/Comm. Advisor = M</v>
          </cell>
        </row>
        <row r="8">
          <cell r="B8">
            <v>0.25</v>
          </cell>
          <cell r="D8" t="str">
            <v>Regional Administration Advisor = J</v>
          </cell>
        </row>
        <row r="9">
          <cell r="B9">
            <v>0.3</v>
          </cell>
          <cell r="D9" t="str">
            <v>State Coordinator = 7</v>
          </cell>
        </row>
        <row r="10">
          <cell r="B10">
            <v>0.35</v>
          </cell>
          <cell r="D10" t="str">
            <v>Training Specialist = D</v>
          </cell>
        </row>
        <row r="11">
          <cell r="B11">
            <v>0.4</v>
          </cell>
          <cell r="D11" t="str">
            <v>Technology Specialist = C</v>
          </cell>
        </row>
        <row r="12">
          <cell r="B12">
            <v>0.45</v>
          </cell>
          <cell r="D12" t="str">
            <v>Partnership/Comm. Specialist = B</v>
          </cell>
        </row>
        <row r="13">
          <cell r="B13">
            <v>0.5</v>
          </cell>
          <cell r="D13" t="str">
            <v>Administration Specialist = A</v>
          </cell>
        </row>
        <row r="14">
          <cell r="B14">
            <v>0.55</v>
          </cell>
          <cell r="D14" t="str">
            <v>District Coordinator = 2</v>
          </cell>
        </row>
        <row r="15">
          <cell r="D15" t="str">
            <v>Prospective Vol Coordinator = F</v>
          </cell>
        </row>
        <row r="16">
          <cell r="D16" t="str">
            <v>Training Coordinator = N</v>
          </cell>
        </row>
        <row r="17">
          <cell r="B17">
            <v>0</v>
          </cell>
          <cell r="D17" t="str">
            <v>Technology Coordinator = E</v>
          </cell>
        </row>
        <row r="18">
          <cell r="B18">
            <v>0.05</v>
          </cell>
          <cell r="D18" t="str">
            <v>Communications Coordinator = 8</v>
          </cell>
        </row>
        <row r="19">
          <cell r="B19">
            <v>0.1</v>
          </cell>
          <cell r="D19" t="str">
            <v>Administration Coordinator = S</v>
          </cell>
        </row>
        <row r="20">
          <cell r="B20">
            <v>0.15</v>
          </cell>
          <cell r="D20" t="str">
            <v>Local Coordinator = 1</v>
          </cell>
        </row>
        <row r="21">
          <cell r="B21">
            <v>0.2</v>
          </cell>
          <cell r="D21" t="str">
            <v>Instructor = 3</v>
          </cell>
        </row>
        <row r="22">
          <cell r="B22">
            <v>0.25</v>
          </cell>
        </row>
        <row r="23">
          <cell r="B23">
            <v>0.3</v>
          </cell>
        </row>
        <row r="24">
          <cell r="B24">
            <v>0.35</v>
          </cell>
        </row>
        <row r="25">
          <cell r="B25">
            <v>0.4</v>
          </cell>
        </row>
        <row r="26">
          <cell r="B26">
            <v>0.45</v>
          </cell>
        </row>
        <row r="27">
          <cell r="B27">
            <v>0.5</v>
          </cell>
        </row>
        <row r="28">
          <cell r="B28">
            <v>0.55</v>
          </cell>
        </row>
        <row r="32">
          <cell r="D32" t="str">
            <v>AK</v>
          </cell>
        </row>
        <row r="33">
          <cell r="D33" t="str">
            <v>AL</v>
          </cell>
        </row>
        <row r="34">
          <cell r="D34" t="str">
            <v>AR</v>
          </cell>
        </row>
        <row r="35">
          <cell r="D35" t="str">
            <v>AZ</v>
          </cell>
        </row>
        <row r="36">
          <cell r="D36" t="str">
            <v>CA</v>
          </cell>
        </row>
        <row r="37">
          <cell r="D37" t="str">
            <v>CO</v>
          </cell>
        </row>
        <row r="38">
          <cell r="D38" t="str">
            <v>CT</v>
          </cell>
        </row>
        <row r="39">
          <cell r="D39" t="str">
            <v>DC</v>
          </cell>
        </row>
        <row r="40">
          <cell r="D40" t="str">
            <v>DE</v>
          </cell>
        </row>
        <row r="41">
          <cell r="D41" t="str">
            <v>FL</v>
          </cell>
        </row>
        <row r="42">
          <cell r="D42" t="str">
            <v>GA</v>
          </cell>
        </row>
        <row r="43">
          <cell r="D43" t="str">
            <v>HI</v>
          </cell>
        </row>
        <row r="44">
          <cell r="D44" t="str">
            <v>IA</v>
          </cell>
        </row>
        <row r="45">
          <cell r="D45" t="str">
            <v>ID</v>
          </cell>
        </row>
        <row r="46">
          <cell r="D46" t="str">
            <v>ID</v>
          </cell>
        </row>
        <row r="47">
          <cell r="D47" t="str">
            <v>IL</v>
          </cell>
        </row>
        <row r="48">
          <cell r="D48" t="str">
            <v>IL</v>
          </cell>
        </row>
        <row r="49">
          <cell r="D49" t="str">
            <v>IN</v>
          </cell>
        </row>
        <row r="50">
          <cell r="D50" t="str">
            <v>KS</v>
          </cell>
        </row>
        <row r="51">
          <cell r="D51" t="str">
            <v>KY</v>
          </cell>
        </row>
        <row r="52">
          <cell r="D52" t="str">
            <v>LA</v>
          </cell>
        </row>
        <row r="53">
          <cell r="D53" t="str">
            <v>MA</v>
          </cell>
        </row>
        <row r="54">
          <cell r="D54" t="str">
            <v>MD</v>
          </cell>
        </row>
        <row r="55">
          <cell r="D55" t="str">
            <v>ME</v>
          </cell>
        </row>
        <row r="56">
          <cell r="D56" t="str">
            <v>MI</v>
          </cell>
        </row>
        <row r="57">
          <cell r="D57" t="str">
            <v>MN</v>
          </cell>
        </row>
        <row r="58">
          <cell r="D58" t="str">
            <v>MO</v>
          </cell>
        </row>
        <row r="59">
          <cell r="D59" t="str">
            <v>MS</v>
          </cell>
        </row>
        <row r="60">
          <cell r="D60" t="str">
            <v>MT</v>
          </cell>
        </row>
        <row r="61">
          <cell r="D61" t="str">
            <v>NC</v>
          </cell>
        </row>
        <row r="62">
          <cell r="D62" t="str">
            <v>ND</v>
          </cell>
        </row>
        <row r="63">
          <cell r="D63" t="str">
            <v>NE</v>
          </cell>
        </row>
        <row r="64">
          <cell r="D64" t="str">
            <v>NH</v>
          </cell>
        </row>
        <row r="65">
          <cell r="D65" t="str">
            <v>NJ</v>
          </cell>
        </row>
        <row r="66">
          <cell r="D66" t="str">
            <v>NM</v>
          </cell>
        </row>
        <row r="67">
          <cell r="D67" t="str">
            <v>NV</v>
          </cell>
        </row>
        <row r="68">
          <cell r="D68" t="str">
            <v>NY</v>
          </cell>
        </row>
        <row r="69">
          <cell r="D69" t="str">
            <v>OH</v>
          </cell>
        </row>
        <row r="70">
          <cell r="D70" t="str">
            <v>OK</v>
          </cell>
        </row>
        <row r="71">
          <cell r="D71" t="str">
            <v>OR</v>
          </cell>
        </row>
        <row r="72">
          <cell r="D72" t="str">
            <v>PA</v>
          </cell>
        </row>
        <row r="73">
          <cell r="D73" t="str">
            <v>SC</v>
          </cell>
        </row>
        <row r="74">
          <cell r="D74" t="str">
            <v>SD</v>
          </cell>
        </row>
        <row r="75">
          <cell r="D75" t="str">
            <v>TN</v>
          </cell>
        </row>
        <row r="76">
          <cell r="D76" t="str">
            <v>TX</v>
          </cell>
        </row>
        <row r="77">
          <cell r="D77" t="str">
            <v>UT</v>
          </cell>
        </row>
        <row r="78">
          <cell r="D78" t="str">
            <v>VA</v>
          </cell>
        </row>
        <row r="79">
          <cell r="D79" t="str">
            <v>WA</v>
          </cell>
        </row>
        <row r="80">
          <cell r="D80" t="str">
            <v>WI</v>
          </cell>
        </row>
        <row r="81">
          <cell r="D81" t="str">
            <v>WV</v>
          </cell>
        </row>
        <row r="82">
          <cell r="D82" t="str">
            <v>WY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tatement"/>
      <sheetName val="Detail"/>
      <sheetName val="sheet to be hidden"/>
    </sheetNames>
    <sheetDataSet>
      <sheetData sheetId="3">
        <row r="16">
          <cell r="H16" t="str">
            <v>Shift Coordinator = R</v>
          </cell>
        </row>
        <row r="17">
          <cell r="H17" t="str">
            <v>Counselor = 0</v>
          </cell>
        </row>
        <row r="18">
          <cell r="H18" t="str">
            <v>ERO = 0</v>
          </cell>
        </row>
        <row r="19">
          <cell r="H19" t="str">
            <v>Client Facilator = G</v>
          </cell>
        </row>
        <row r="25">
          <cell r="F25" t="str">
            <v>AK</v>
          </cell>
        </row>
        <row r="26">
          <cell r="C26">
            <v>0</v>
          </cell>
          <cell r="F26" t="str">
            <v>AL</v>
          </cell>
        </row>
        <row r="27">
          <cell r="C27">
            <v>0.05</v>
          </cell>
          <cell r="F27" t="str">
            <v>AR</v>
          </cell>
        </row>
        <row r="28">
          <cell r="C28">
            <v>0.1</v>
          </cell>
          <cell r="F28" t="str">
            <v>AZ</v>
          </cell>
        </row>
        <row r="29">
          <cell r="C29">
            <v>0.15</v>
          </cell>
          <cell r="F29" t="str">
            <v>CA</v>
          </cell>
        </row>
        <row r="30">
          <cell r="C30">
            <v>0.2</v>
          </cell>
          <cell r="F30" t="str">
            <v>CO</v>
          </cell>
        </row>
        <row r="31">
          <cell r="C31">
            <v>0.25</v>
          </cell>
          <cell r="F31" t="str">
            <v>CT</v>
          </cell>
        </row>
        <row r="32">
          <cell r="C32">
            <v>0.3</v>
          </cell>
          <cell r="F32" t="str">
            <v>DC</v>
          </cell>
        </row>
        <row r="33">
          <cell r="C33">
            <v>0.35</v>
          </cell>
          <cell r="F33" t="str">
            <v>DE</v>
          </cell>
        </row>
        <row r="34">
          <cell r="C34">
            <v>0.4</v>
          </cell>
          <cell r="F34" t="str">
            <v>FL</v>
          </cell>
        </row>
        <row r="35">
          <cell r="C35">
            <v>0.45</v>
          </cell>
          <cell r="F35" t="str">
            <v>GA</v>
          </cell>
        </row>
        <row r="36">
          <cell r="C36">
            <v>0.5</v>
          </cell>
          <cell r="F36" t="str">
            <v>HI</v>
          </cell>
        </row>
        <row r="37">
          <cell r="C37">
            <v>0.55</v>
          </cell>
          <cell r="F37" t="str">
            <v>IA</v>
          </cell>
        </row>
        <row r="38">
          <cell r="F38" t="str">
            <v>ID</v>
          </cell>
        </row>
        <row r="39">
          <cell r="F39" t="str">
            <v>ID</v>
          </cell>
        </row>
        <row r="40">
          <cell r="C40">
            <v>0</v>
          </cell>
          <cell r="F40" t="str">
            <v>IL</v>
          </cell>
        </row>
        <row r="41">
          <cell r="C41">
            <v>0.05</v>
          </cell>
          <cell r="F41" t="str">
            <v>IL</v>
          </cell>
        </row>
        <row r="42">
          <cell r="C42">
            <v>0.1</v>
          </cell>
          <cell r="F42" t="str">
            <v>IN</v>
          </cell>
        </row>
        <row r="43">
          <cell r="C43">
            <v>0.15</v>
          </cell>
          <cell r="F43" t="str">
            <v>KS</v>
          </cell>
        </row>
        <row r="44">
          <cell r="C44">
            <v>0.2</v>
          </cell>
          <cell r="F44" t="str">
            <v>KY</v>
          </cell>
        </row>
        <row r="45">
          <cell r="C45">
            <v>0.25</v>
          </cell>
          <cell r="F45" t="str">
            <v>LA</v>
          </cell>
        </row>
        <row r="46">
          <cell r="C46">
            <v>0.3</v>
          </cell>
          <cell r="F46" t="str">
            <v>MA</v>
          </cell>
        </row>
        <row r="47">
          <cell r="C47">
            <v>0.35</v>
          </cell>
          <cell r="F47" t="str">
            <v>MD</v>
          </cell>
        </row>
        <row r="48">
          <cell r="C48">
            <v>0.4</v>
          </cell>
          <cell r="F48" t="str">
            <v>ME</v>
          </cell>
        </row>
        <row r="49">
          <cell r="C49">
            <v>0.45</v>
          </cell>
          <cell r="F49" t="str">
            <v>MI</v>
          </cell>
        </row>
        <row r="50">
          <cell r="C50">
            <v>0.5</v>
          </cell>
          <cell r="F50" t="str">
            <v>MN</v>
          </cell>
        </row>
        <row r="51">
          <cell r="C51">
            <v>0.55</v>
          </cell>
          <cell r="F51" t="str">
            <v>MO</v>
          </cell>
        </row>
        <row r="52">
          <cell r="F52" t="str">
            <v>MS</v>
          </cell>
        </row>
        <row r="53">
          <cell r="F53" t="str">
            <v>MT</v>
          </cell>
        </row>
        <row r="54">
          <cell r="F54" t="str">
            <v>NC</v>
          </cell>
        </row>
        <row r="55">
          <cell r="F55" t="str">
            <v>ND</v>
          </cell>
        </row>
        <row r="56">
          <cell r="F56" t="str">
            <v>NE</v>
          </cell>
        </row>
        <row r="57">
          <cell r="F57" t="str">
            <v>NH</v>
          </cell>
        </row>
        <row r="58">
          <cell r="F58" t="str">
            <v>NJ</v>
          </cell>
        </row>
        <row r="59">
          <cell r="F59" t="str">
            <v>NM</v>
          </cell>
        </row>
        <row r="60">
          <cell r="F60" t="str">
            <v>NV</v>
          </cell>
        </row>
        <row r="61">
          <cell r="F61" t="str">
            <v>NY</v>
          </cell>
        </row>
        <row r="62">
          <cell r="F62" t="str">
            <v>OH</v>
          </cell>
        </row>
        <row r="63">
          <cell r="F63" t="str">
            <v>OK</v>
          </cell>
        </row>
        <row r="64">
          <cell r="F64" t="str">
            <v>OR</v>
          </cell>
        </row>
        <row r="65">
          <cell r="F65" t="str">
            <v>PA</v>
          </cell>
        </row>
        <row r="66">
          <cell r="F66" t="str">
            <v>SC</v>
          </cell>
        </row>
        <row r="67">
          <cell r="F67" t="str">
            <v>SD</v>
          </cell>
        </row>
        <row r="68">
          <cell r="F68" t="str">
            <v>TN</v>
          </cell>
        </row>
        <row r="69">
          <cell r="F69" t="str">
            <v>TX</v>
          </cell>
        </row>
        <row r="70">
          <cell r="F70" t="str">
            <v>UT</v>
          </cell>
        </row>
        <row r="71">
          <cell r="F71" t="str">
            <v>VA</v>
          </cell>
        </row>
        <row r="72">
          <cell r="F72" t="str">
            <v>WA</v>
          </cell>
        </row>
        <row r="73">
          <cell r="F73" t="str">
            <v>WI</v>
          </cell>
        </row>
        <row r="74">
          <cell r="F74" t="str">
            <v>WV</v>
          </cell>
        </row>
        <row r="75">
          <cell r="F75" t="str">
            <v>WY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Statement"/>
      <sheetName val="Detail"/>
      <sheetName val="sheet to be hidden"/>
    </sheetNames>
    <sheetDataSet>
      <sheetData sheetId="1">
        <row r="4">
          <cell r="F4">
            <v>0.55</v>
          </cell>
        </row>
        <row r="5">
          <cell r="B5">
            <v>40179</v>
          </cell>
          <cell r="F5">
            <v>0.55</v>
          </cell>
        </row>
      </sheetData>
      <sheetData sheetId="3">
        <row r="16">
          <cell r="H16" t="str">
            <v>Shift Coordinator = R</v>
          </cell>
        </row>
        <row r="17">
          <cell r="H17" t="str">
            <v>Counselor = 0</v>
          </cell>
        </row>
        <row r="18">
          <cell r="H18" t="str">
            <v>ERO = 0</v>
          </cell>
        </row>
        <row r="19">
          <cell r="H19" t="str">
            <v>Client Facilator = G</v>
          </cell>
        </row>
        <row r="25">
          <cell r="F25" t="str">
            <v>AK</v>
          </cell>
        </row>
        <row r="26">
          <cell r="C26">
            <v>0</v>
          </cell>
          <cell r="F26" t="str">
            <v>AL</v>
          </cell>
        </row>
        <row r="27">
          <cell r="C27">
            <v>0.05</v>
          </cell>
          <cell r="F27" t="str">
            <v>AR</v>
          </cell>
        </row>
        <row r="28">
          <cell r="C28">
            <v>0.1</v>
          </cell>
          <cell r="F28" t="str">
            <v>AZ</v>
          </cell>
        </row>
        <row r="29">
          <cell r="C29">
            <v>0.15</v>
          </cell>
          <cell r="F29" t="str">
            <v>CA</v>
          </cell>
        </row>
        <row r="30">
          <cell r="C30">
            <v>0.2</v>
          </cell>
          <cell r="F30" t="str">
            <v>CO</v>
          </cell>
        </row>
        <row r="31">
          <cell r="C31">
            <v>0.25</v>
          </cell>
          <cell r="F31" t="str">
            <v>CT</v>
          </cell>
        </row>
        <row r="32">
          <cell r="C32">
            <v>0.3</v>
          </cell>
          <cell r="F32" t="str">
            <v>DC</v>
          </cell>
        </row>
        <row r="33">
          <cell r="C33">
            <v>0.35</v>
          </cell>
          <cell r="F33" t="str">
            <v>DE</v>
          </cell>
        </row>
        <row r="34">
          <cell r="C34">
            <v>0.4</v>
          </cell>
          <cell r="F34" t="str">
            <v>FL</v>
          </cell>
        </row>
        <row r="35">
          <cell r="C35">
            <v>0.45</v>
          </cell>
          <cell r="F35" t="str">
            <v>GA</v>
          </cell>
        </row>
        <row r="36">
          <cell r="C36">
            <v>0.5</v>
          </cell>
          <cell r="F36" t="str">
            <v>HI</v>
          </cell>
        </row>
        <row r="37">
          <cell r="C37">
            <v>0.55</v>
          </cell>
          <cell r="F37" t="str">
            <v>IA</v>
          </cell>
        </row>
        <row r="38">
          <cell r="F38" t="str">
            <v>ID</v>
          </cell>
        </row>
        <row r="39">
          <cell r="F39" t="str">
            <v>ID</v>
          </cell>
        </row>
        <row r="40">
          <cell r="C40">
            <v>0</v>
          </cell>
          <cell r="F40" t="str">
            <v>IL</v>
          </cell>
        </row>
        <row r="41">
          <cell r="C41">
            <v>0.05</v>
          </cell>
          <cell r="F41" t="str">
            <v>IL</v>
          </cell>
        </row>
        <row r="42">
          <cell r="C42">
            <v>0.1</v>
          </cell>
          <cell r="F42" t="str">
            <v>IN</v>
          </cell>
        </row>
        <row r="43">
          <cell r="C43">
            <v>0.15</v>
          </cell>
          <cell r="F43" t="str">
            <v>KS</v>
          </cell>
        </row>
        <row r="44">
          <cell r="C44">
            <v>0.2</v>
          </cell>
          <cell r="F44" t="str">
            <v>KY</v>
          </cell>
        </row>
        <row r="45">
          <cell r="C45">
            <v>0.25</v>
          </cell>
          <cell r="F45" t="str">
            <v>LA</v>
          </cell>
        </row>
        <row r="46">
          <cell r="C46">
            <v>0.3</v>
          </cell>
          <cell r="F46" t="str">
            <v>MA</v>
          </cell>
        </row>
        <row r="47">
          <cell r="C47">
            <v>0.35</v>
          </cell>
          <cell r="F47" t="str">
            <v>MD</v>
          </cell>
        </row>
        <row r="48">
          <cell r="C48">
            <v>0.4</v>
          </cell>
          <cell r="F48" t="str">
            <v>ME</v>
          </cell>
        </row>
        <row r="49">
          <cell r="C49">
            <v>0.45</v>
          </cell>
          <cell r="F49" t="str">
            <v>MI</v>
          </cell>
        </row>
        <row r="50">
          <cell r="C50">
            <v>0.5</v>
          </cell>
          <cell r="F50" t="str">
            <v>MN</v>
          </cell>
        </row>
        <row r="51">
          <cell r="C51">
            <v>0.55</v>
          </cell>
          <cell r="F51" t="str">
            <v>MO</v>
          </cell>
        </row>
        <row r="52">
          <cell r="F52" t="str">
            <v>MS</v>
          </cell>
        </row>
        <row r="53">
          <cell r="F53" t="str">
            <v>MT</v>
          </cell>
        </row>
        <row r="54">
          <cell r="F54" t="str">
            <v>NC</v>
          </cell>
        </row>
        <row r="55">
          <cell r="F55" t="str">
            <v>ND</v>
          </cell>
        </row>
        <row r="56">
          <cell r="F56" t="str">
            <v>NE</v>
          </cell>
        </row>
        <row r="57">
          <cell r="F57" t="str">
            <v>NH</v>
          </cell>
        </row>
        <row r="58">
          <cell r="F58" t="str">
            <v>NJ</v>
          </cell>
        </row>
        <row r="59">
          <cell r="F59" t="str">
            <v>NM</v>
          </cell>
        </row>
        <row r="60">
          <cell r="F60" t="str">
            <v>NV</v>
          </cell>
        </row>
        <row r="61">
          <cell r="F61" t="str">
            <v>NY</v>
          </cell>
        </row>
        <row r="62">
          <cell r="F62" t="str">
            <v>OH</v>
          </cell>
        </row>
        <row r="63">
          <cell r="F63" t="str">
            <v>OK</v>
          </cell>
        </row>
        <row r="64">
          <cell r="F64" t="str">
            <v>OR</v>
          </cell>
        </row>
        <row r="65">
          <cell r="F65" t="str">
            <v>PA</v>
          </cell>
        </row>
        <row r="66">
          <cell r="F66" t="str">
            <v>SC</v>
          </cell>
        </row>
        <row r="67">
          <cell r="F67" t="str">
            <v>SD</v>
          </cell>
        </row>
        <row r="68">
          <cell r="F68" t="str">
            <v>TN</v>
          </cell>
        </row>
        <row r="69">
          <cell r="F69" t="str">
            <v>TX</v>
          </cell>
        </row>
        <row r="70">
          <cell r="F70" t="str">
            <v>UT</v>
          </cell>
        </row>
        <row r="71">
          <cell r="F71" t="str">
            <v>VA</v>
          </cell>
        </row>
        <row r="72">
          <cell r="F72" t="str">
            <v>WA</v>
          </cell>
        </row>
        <row r="73">
          <cell r="F73" t="str">
            <v>WI</v>
          </cell>
        </row>
        <row r="74">
          <cell r="F74" t="str">
            <v>WV</v>
          </cell>
        </row>
        <row r="75">
          <cell r="F75"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C36"/>
  <sheetViews>
    <sheetView showGridLines="0" tabSelected="1" zoomScalePageLayoutView="0" workbookViewId="0" topLeftCell="A1">
      <selection activeCell="A1" sqref="A1"/>
    </sheetView>
  </sheetViews>
  <sheetFormatPr defaultColWidth="9.140625" defaultRowHeight="12.75"/>
  <cols>
    <col min="1" max="1" width="104.28125" style="140" customWidth="1"/>
    <col min="2" max="16384" width="9.140625" style="140" customWidth="1"/>
  </cols>
  <sheetData>
    <row r="1" s="138" customFormat="1" ht="15" customHeight="1">
      <c r="A1" s="153" t="s">
        <v>117</v>
      </c>
    </row>
    <row r="2" s="142" customFormat="1" ht="21.75">
      <c r="A2" s="154" t="s">
        <v>82</v>
      </c>
    </row>
    <row r="3" s="142" customFormat="1" ht="9.75" customHeight="1">
      <c r="A3" s="154"/>
    </row>
    <row r="4" spans="1:3" s="139" customFormat="1" ht="45">
      <c r="A4" s="155" t="s">
        <v>118</v>
      </c>
      <c r="C4" s="141"/>
    </row>
    <row r="5" spans="1:3" s="139" customFormat="1" ht="15">
      <c r="A5" s="155"/>
      <c r="C5" s="141"/>
    </row>
    <row r="6" s="139" customFormat="1" ht="15">
      <c r="A6" s="155" t="s">
        <v>119</v>
      </c>
    </row>
    <row r="7" s="139" customFormat="1" ht="15">
      <c r="A7" s="155"/>
    </row>
    <row r="8" s="139" customFormat="1" ht="45.75">
      <c r="A8" s="156" t="s">
        <v>120</v>
      </c>
    </row>
    <row r="9" s="139" customFormat="1" ht="15">
      <c r="A9" s="155"/>
    </row>
    <row r="10" s="139" customFormat="1" ht="30">
      <c r="A10" s="157" t="s">
        <v>121</v>
      </c>
    </row>
    <row r="11" s="139" customFormat="1" ht="15">
      <c r="A11" s="155"/>
    </row>
    <row r="12" s="139" customFormat="1" ht="15">
      <c r="A12" s="155"/>
    </row>
    <row r="13" s="139" customFormat="1" ht="15.75">
      <c r="A13" s="156" t="s">
        <v>83</v>
      </c>
    </row>
    <row r="14" s="139" customFormat="1" ht="15">
      <c r="A14" s="155"/>
    </row>
    <row r="15" s="139" customFormat="1" ht="15">
      <c r="A15" s="158" t="s">
        <v>84</v>
      </c>
    </row>
    <row r="16" s="139" customFormat="1" ht="15">
      <c r="A16" s="164" t="s">
        <v>122</v>
      </c>
    </row>
    <row r="17" s="139" customFormat="1" ht="15">
      <c r="A17" s="159" t="s">
        <v>123</v>
      </c>
    </row>
    <row r="18" s="63" customFormat="1" ht="15">
      <c r="A18" s="160"/>
    </row>
    <row r="19" s="139" customFormat="1" ht="15.75">
      <c r="A19" s="161" t="s">
        <v>124</v>
      </c>
    </row>
    <row r="20" s="139" customFormat="1" ht="15">
      <c r="A20" s="158" t="s">
        <v>125</v>
      </c>
    </row>
    <row r="21" s="139" customFormat="1" ht="75.75">
      <c r="A21" s="176" t="s">
        <v>136</v>
      </c>
    </row>
    <row r="22" s="139" customFormat="1" ht="15.75">
      <c r="A22" s="155" t="s">
        <v>130</v>
      </c>
    </row>
    <row r="23" s="63" customFormat="1" ht="15.75">
      <c r="A23" s="160" t="s">
        <v>92</v>
      </c>
    </row>
    <row r="24" s="63" customFormat="1" ht="45.75">
      <c r="A24" s="162" t="s">
        <v>131</v>
      </c>
    </row>
    <row r="25" s="63" customFormat="1" ht="31.5">
      <c r="A25" s="160" t="s">
        <v>129</v>
      </c>
    </row>
    <row r="26" s="139" customFormat="1" ht="15">
      <c r="A26" s="155"/>
    </row>
    <row r="27" s="139" customFormat="1" ht="15.75">
      <c r="A27" s="161" t="s">
        <v>126</v>
      </c>
    </row>
    <row r="28" s="139" customFormat="1" ht="45">
      <c r="A28" s="160" t="s">
        <v>127</v>
      </c>
    </row>
    <row r="29" s="139" customFormat="1" ht="15">
      <c r="A29" s="160"/>
    </row>
    <row r="30" s="139" customFormat="1" ht="60.75">
      <c r="A30" s="163" t="s">
        <v>132</v>
      </c>
    </row>
    <row r="31" s="139" customFormat="1" ht="15">
      <c r="A31" s="155"/>
    </row>
    <row r="32" s="139" customFormat="1" ht="15.75">
      <c r="A32" s="161" t="s">
        <v>133</v>
      </c>
    </row>
    <row r="33" s="139" customFormat="1" ht="45">
      <c r="A33" s="155" t="s">
        <v>128</v>
      </c>
    </row>
    <row r="34" ht="15" customHeight="1"/>
    <row r="35" ht="15" customHeight="1">
      <c r="A35" s="174" t="s">
        <v>137</v>
      </c>
    </row>
    <row r="36" ht="30">
      <c r="A36" s="139" t="s">
        <v>134</v>
      </c>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E936" sheet="1"/>
  <printOptions horizontalCentered="1" verticalCentered="1"/>
  <pageMargins left="0.25" right="0.25" top="0.25" bottom="0.25" header="0.5" footer="0.24"/>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38"/>
    <pageSetUpPr fitToPage="1"/>
  </sheetPr>
  <dimension ref="A1:AO53"/>
  <sheetViews>
    <sheetView showGridLines="0" zoomScale="75" zoomScaleNormal="75" zoomScalePageLayoutView="0" workbookViewId="0" topLeftCell="A1">
      <selection activeCell="F3" sqref="F3"/>
    </sheetView>
  </sheetViews>
  <sheetFormatPr defaultColWidth="9.140625" defaultRowHeight="12.75"/>
  <cols>
    <col min="1" max="1" width="5.28125" style="0" customWidth="1"/>
    <col min="2" max="2" width="16.140625" style="0" customWidth="1"/>
    <col min="3" max="3" width="16.421875" style="0" customWidth="1"/>
    <col min="4" max="4" width="18.140625" style="0" customWidth="1"/>
    <col min="6" max="6" width="15.421875" style="0" bestFit="1" customWidth="1"/>
    <col min="8" max="8" width="10.140625" style="0" customWidth="1"/>
    <col min="9" max="11" width="7.7109375" style="0" customWidth="1"/>
    <col min="12" max="12" width="11.57421875" style="0" customWidth="1"/>
    <col min="13" max="13" width="7.7109375" style="0" customWidth="1"/>
    <col min="14" max="14" width="19.421875" style="0" customWidth="1"/>
    <col min="15" max="15" width="2.57421875" style="0" customWidth="1"/>
    <col min="16" max="16" width="10.421875" style="51" hidden="1" customWidth="1"/>
    <col min="17" max="17" width="26.8515625" style="51" hidden="1" customWidth="1"/>
    <col min="18" max="18" width="4.7109375" style="51" hidden="1" customWidth="1"/>
    <col min="19" max="19" width="9.140625" style="51" hidden="1" customWidth="1"/>
    <col min="20" max="20" width="12.57421875" style="51" bestFit="1" customWidth="1"/>
    <col min="21" max="31" width="9.140625" style="51" customWidth="1"/>
  </cols>
  <sheetData>
    <row r="1" spans="1:31" s="2" customFormat="1" ht="27" customHeight="1">
      <c r="A1" s="28">
        <v>1</v>
      </c>
      <c r="B1" s="214" t="s">
        <v>0</v>
      </c>
      <c r="C1" s="215"/>
      <c r="D1" s="215"/>
      <c r="E1" s="215"/>
      <c r="F1" s="216"/>
      <c r="G1" s="29"/>
      <c r="H1" s="29"/>
      <c r="I1" s="29"/>
      <c r="J1" s="217" t="s">
        <v>1</v>
      </c>
      <c r="K1" s="218"/>
      <c r="L1" s="218"/>
      <c r="M1" s="218"/>
      <c r="N1" s="219"/>
      <c r="O1" s="29"/>
      <c r="P1" s="51"/>
      <c r="Q1" s="51"/>
      <c r="R1" s="51"/>
      <c r="S1" s="51"/>
      <c r="T1" s="51"/>
      <c r="U1" s="51"/>
      <c r="V1" s="51"/>
      <c r="W1" s="51"/>
      <c r="X1" s="51"/>
      <c r="Y1" s="51"/>
      <c r="Z1" s="51"/>
      <c r="AA1" s="51"/>
      <c r="AB1" s="51"/>
      <c r="AC1" s="51"/>
      <c r="AD1" s="51"/>
      <c r="AE1" s="51"/>
    </row>
    <row r="2" spans="1:31" s="2" customFormat="1" ht="27" customHeight="1" thickBot="1">
      <c r="A2" s="29"/>
      <c r="B2" s="31" t="s">
        <v>2</v>
      </c>
      <c r="D2" s="32" t="s">
        <v>3</v>
      </c>
      <c r="E2" s="33"/>
      <c r="F2" s="34" t="s">
        <v>4</v>
      </c>
      <c r="G2" s="223" t="s">
        <v>5</v>
      </c>
      <c r="H2" s="224"/>
      <c r="I2" s="224"/>
      <c r="J2" s="220"/>
      <c r="K2" s="221"/>
      <c r="L2" s="221"/>
      <c r="M2" s="221"/>
      <c r="N2" s="222"/>
      <c r="O2" s="29"/>
      <c r="P2" s="50">
        <v>0</v>
      </c>
      <c r="Q2" s="51" t="s">
        <v>111</v>
      </c>
      <c r="R2" s="51">
        <v>1</v>
      </c>
      <c r="S2" s="51" t="s">
        <v>33</v>
      </c>
      <c r="T2" s="51"/>
      <c r="U2" s="51"/>
      <c r="V2" s="51"/>
      <c r="W2" s="51"/>
      <c r="X2" s="51"/>
      <c r="Y2" s="51"/>
      <c r="Z2" s="51"/>
      <c r="AA2" s="51"/>
      <c r="AB2" s="51"/>
      <c r="AC2" s="51"/>
      <c r="AD2" s="51"/>
      <c r="AE2" s="51"/>
    </row>
    <row r="3" spans="1:31" s="2" customFormat="1" ht="27" customHeight="1" thickBot="1">
      <c r="A3" s="30"/>
      <c r="B3" s="60">
        <v>40909</v>
      </c>
      <c r="C3" s="61">
        <v>41274</v>
      </c>
      <c r="D3" s="172">
        <v>0.555</v>
      </c>
      <c r="E3" s="64"/>
      <c r="F3" s="173"/>
      <c r="G3" s="223"/>
      <c r="H3" s="224"/>
      <c r="I3" s="224"/>
      <c r="J3" s="35"/>
      <c r="K3" s="8"/>
      <c r="L3" s="8"/>
      <c r="M3" s="8"/>
      <c r="N3" s="9"/>
      <c r="O3" s="36"/>
      <c r="P3" s="50">
        <f aca="true" t="shared" si="0" ref="P3:P10">+P2+0.05</f>
        <v>0.05</v>
      </c>
      <c r="Q3" s="51" t="s">
        <v>112</v>
      </c>
      <c r="R3" s="51">
        <f>+R2+1</f>
        <v>2</v>
      </c>
      <c r="S3" s="51" t="s">
        <v>34</v>
      </c>
      <c r="T3" s="51"/>
      <c r="U3" s="51"/>
      <c r="V3" s="51"/>
      <c r="W3" s="51"/>
      <c r="X3" s="51"/>
      <c r="Y3" s="51"/>
      <c r="Z3" s="51"/>
      <c r="AA3" s="51"/>
      <c r="AB3" s="51"/>
      <c r="AC3" s="51"/>
      <c r="AD3" s="51"/>
      <c r="AE3" s="51"/>
    </row>
    <row r="4" spans="2:31" s="2" customFormat="1" ht="27" customHeight="1" thickBot="1">
      <c r="B4" s="60">
        <v>41275</v>
      </c>
      <c r="C4" s="61">
        <v>41639</v>
      </c>
      <c r="D4" s="172">
        <v>0.565</v>
      </c>
      <c r="E4" s="64"/>
      <c r="F4" s="173"/>
      <c r="G4" s="223"/>
      <c r="H4" s="224"/>
      <c r="I4" s="224"/>
      <c r="J4" s="225"/>
      <c r="K4" s="226"/>
      <c r="L4" s="226"/>
      <c r="M4" s="226"/>
      <c r="N4" s="227"/>
      <c r="O4" s="36"/>
      <c r="P4" s="50">
        <f t="shared" si="0"/>
        <v>0.1</v>
      </c>
      <c r="Q4" s="51" t="s">
        <v>113</v>
      </c>
      <c r="R4" s="51">
        <f>+R3+1</f>
        <v>3</v>
      </c>
      <c r="S4" s="51" t="s">
        <v>35</v>
      </c>
      <c r="T4" s="51"/>
      <c r="U4" s="51"/>
      <c r="V4" s="51"/>
      <c r="W4" s="51"/>
      <c r="X4" s="51"/>
      <c r="Y4" s="51"/>
      <c r="Z4" s="51"/>
      <c r="AA4" s="51"/>
      <c r="AB4" s="51"/>
      <c r="AC4" s="51"/>
      <c r="AD4" s="51"/>
      <c r="AE4" s="51"/>
    </row>
    <row r="5" spans="1:31" s="2" customFormat="1" ht="27" customHeight="1" thickBot="1">
      <c r="A5" s="37"/>
      <c r="B5" s="38"/>
      <c r="C5" s="39"/>
      <c r="D5" s="39"/>
      <c r="E5" s="39"/>
      <c r="F5" s="40"/>
      <c r="G5" s="190"/>
      <c r="H5" s="190"/>
      <c r="I5" s="191" t="s">
        <v>6</v>
      </c>
      <c r="J5" s="191"/>
      <c r="K5" s="58"/>
      <c r="L5" s="55" t="s">
        <v>7</v>
      </c>
      <c r="M5" s="58"/>
      <c r="N5" s="41" t="s">
        <v>8</v>
      </c>
      <c r="O5" s="36"/>
      <c r="P5" s="50">
        <f t="shared" si="0"/>
        <v>0.15000000000000002</v>
      </c>
      <c r="Q5" s="51" t="s">
        <v>114</v>
      </c>
      <c r="R5" s="51">
        <f>+R4+1</f>
        <v>4</v>
      </c>
      <c r="S5" s="51" t="s">
        <v>36</v>
      </c>
      <c r="T5" s="51"/>
      <c r="U5" s="51"/>
      <c r="V5" s="51"/>
      <c r="W5" s="51"/>
      <c r="X5" s="51"/>
      <c r="Y5" s="51"/>
      <c r="Z5" s="51"/>
      <c r="AA5" s="51"/>
      <c r="AB5" s="51"/>
      <c r="AC5" s="51"/>
      <c r="AD5" s="51"/>
      <c r="AE5" s="51"/>
    </row>
    <row r="6" spans="1:31" s="2" customFormat="1" ht="12" customHeight="1" thickBot="1">
      <c r="A6" s="37"/>
      <c r="B6" s="42"/>
      <c r="C6" s="43"/>
      <c r="D6" s="44"/>
      <c r="F6" s="45"/>
      <c r="G6" s="45"/>
      <c r="H6" s="45"/>
      <c r="I6" s="46"/>
      <c r="J6" s="46"/>
      <c r="L6" s="47"/>
      <c r="N6" s="48"/>
      <c r="O6" s="36"/>
      <c r="P6" s="50">
        <f t="shared" si="0"/>
        <v>0.2</v>
      </c>
      <c r="Q6" s="51"/>
      <c r="R6" s="51">
        <f>+R5+1</f>
        <v>5</v>
      </c>
      <c r="S6" s="51" t="s">
        <v>37</v>
      </c>
      <c r="T6" s="51"/>
      <c r="U6" s="51"/>
      <c r="V6" s="51"/>
      <c r="W6" s="51"/>
      <c r="X6" s="51"/>
      <c r="Y6" s="51"/>
      <c r="Z6" s="51"/>
      <c r="AA6" s="51"/>
      <c r="AB6" s="51"/>
      <c r="AC6" s="51"/>
      <c r="AD6" s="51"/>
      <c r="AE6" s="51"/>
    </row>
    <row r="7" spans="9:31" s="2" customFormat="1" ht="27" customHeight="1" thickBot="1">
      <c r="I7" s="192"/>
      <c r="J7" s="193"/>
      <c r="L7" s="62"/>
      <c r="N7" s="49">
        <f>RIGHT(J4,1)</f>
      </c>
      <c r="O7" s="36"/>
      <c r="P7" s="50">
        <f t="shared" si="0"/>
        <v>0.25</v>
      </c>
      <c r="Q7" s="51"/>
      <c r="R7" s="51">
        <f>+R6+1</f>
        <v>6</v>
      </c>
      <c r="S7" s="51" t="s">
        <v>38</v>
      </c>
      <c r="T7" s="51"/>
      <c r="U7" s="51"/>
      <c r="V7" s="51"/>
      <c r="W7" s="51"/>
      <c r="X7" s="51"/>
      <c r="Y7" s="51"/>
      <c r="Z7" s="51"/>
      <c r="AA7" s="51"/>
      <c r="AB7" s="51"/>
      <c r="AC7" s="51"/>
      <c r="AD7" s="51"/>
      <c r="AE7" s="51"/>
    </row>
    <row r="8" spans="1:31" s="8" customFormat="1" ht="27" customHeight="1" thickBot="1">
      <c r="A8" s="1" t="s">
        <v>9</v>
      </c>
      <c r="B8" s="1"/>
      <c r="D8" s="228"/>
      <c r="E8" s="229"/>
      <c r="F8" s="229"/>
      <c r="G8" s="230"/>
      <c r="H8" s="165"/>
      <c r="I8" s="2"/>
      <c r="J8" s="3"/>
      <c r="K8" s="2"/>
      <c r="L8" s="4"/>
      <c r="M8" s="5"/>
      <c r="N8" s="6"/>
      <c r="O8" s="7"/>
      <c r="P8" s="50">
        <f t="shared" si="0"/>
        <v>0.3</v>
      </c>
      <c r="Q8" s="51"/>
      <c r="R8" s="51"/>
      <c r="S8" s="51" t="s">
        <v>39</v>
      </c>
      <c r="T8" s="51"/>
      <c r="U8" s="51"/>
      <c r="V8" s="51"/>
      <c r="W8" s="51"/>
      <c r="X8" s="51"/>
      <c r="Y8" s="51"/>
      <c r="Z8" s="51"/>
      <c r="AA8" s="51"/>
      <c r="AB8" s="51"/>
      <c r="AC8" s="51"/>
      <c r="AD8" s="51"/>
      <c r="AE8" s="51"/>
    </row>
    <row r="9" spans="1:31" s="2" customFormat="1" ht="12" customHeight="1" thickBot="1">
      <c r="A9" s="1"/>
      <c r="N9" s="9"/>
      <c r="O9" s="10"/>
      <c r="P9" s="50">
        <f t="shared" si="0"/>
        <v>0.35</v>
      </c>
      <c r="Q9" s="51"/>
      <c r="R9" s="51"/>
      <c r="S9" s="51" t="s">
        <v>40</v>
      </c>
      <c r="T9" s="51"/>
      <c r="U9" s="51"/>
      <c r="V9" s="51"/>
      <c r="W9" s="51"/>
      <c r="X9" s="51"/>
      <c r="Y9" s="51"/>
      <c r="Z9" s="51"/>
      <c r="AA9" s="51"/>
      <c r="AB9" s="51"/>
      <c r="AC9" s="51"/>
      <c r="AD9" s="51"/>
      <c r="AE9" s="51"/>
    </row>
    <row r="10" spans="1:31" s="2" customFormat="1" ht="27" customHeight="1" thickBot="1">
      <c r="A10" s="1" t="s">
        <v>10</v>
      </c>
      <c r="B10" s="1"/>
      <c r="C10" s="198"/>
      <c r="D10" s="199"/>
      <c r="E10" s="199"/>
      <c r="F10" s="199"/>
      <c r="G10" s="199"/>
      <c r="H10" s="200"/>
      <c r="J10" s="231" t="s">
        <v>11</v>
      </c>
      <c r="K10" s="232"/>
      <c r="L10" s="232"/>
      <c r="M10" s="232"/>
      <c r="N10" s="233"/>
      <c r="O10" s="10"/>
      <c r="P10" s="50">
        <f t="shared" si="0"/>
        <v>0.39999999999999997</v>
      </c>
      <c r="Q10" s="51"/>
      <c r="R10" s="51"/>
      <c r="S10" s="51" t="s">
        <v>41</v>
      </c>
      <c r="T10" s="51"/>
      <c r="U10" s="51"/>
      <c r="V10" s="51"/>
      <c r="W10" s="51"/>
      <c r="X10" s="51"/>
      <c r="Y10" s="51"/>
      <c r="Z10" s="51"/>
      <c r="AA10" s="51"/>
      <c r="AB10" s="51"/>
      <c r="AC10" s="51"/>
      <c r="AD10" s="51"/>
      <c r="AE10" s="51"/>
    </row>
    <row r="11" spans="9:31" s="2" customFormat="1" ht="11.25" customHeight="1" thickBot="1">
      <c r="I11" s="12"/>
      <c r="J11" s="234"/>
      <c r="K11" s="235"/>
      <c r="L11" s="235"/>
      <c r="M11" s="235"/>
      <c r="N11" s="236"/>
      <c r="O11" s="13"/>
      <c r="P11" s="50">
        <f>+P10+0.05</f>
        <v>0.44999999999999996</v>
      </c>
      <c r="Q11" s="51"/>
      <c r="R11" s="51"/>
      <c r="S11" s="51" t="s">
        <v>42</v>
      </c>
      <c r="T11" s="51"/>
      <c r="U11" s="51"/>
      <c r="V11" s="51"/>
      <c r="W11" s="51"/>
      <c r="X11" s="51"/>
      <c r="Y11" s="51"/>
      <c r="Z11" s="51"/>
      <c r="AA11" s="51"/>
      <c r="AB11" s="51"/>
      <c r="AC11" s="51"/>
      <c r="AD11" s="51"/>
      <c r="AE11" s="51"/>
    </row>
    <row r="12" spans="1:41" s="8" customFormat="1" ht="27" customHeight="1" thickBot="1">
      <c r="A12" s="1" t="s">
        <v>12</v>
      </c>
      <c r="B12" s="1"/>
      <c r="C12" s="198"/>
      <c r="D12" s="199"/>
      <c r="E12" s="199"/>
      <c r="F12" s="199"/>
      <c r="G12" s="199"/>
      <c r="H12" s="200"/>
      <c r="I12" s="12"/>
      <c r="J12" s="237" t="s">
        <v>31</v>
      </c>
      <c r="K12" s="238"/>
      <c r="L12" s="238"/>
      <c r="M12" s="238"/>
      <c r="N12" s="239"/>
      <c r="O12" s="14"/>
      <c r="P12" s="50">
        <v>0.5</v>
      </c>
      <c r="Q12" s="51"/>
      <c r="R12" s="51"/>
      <c r="S12" s="51" t="s">
        <v>43</v>
      </c>
      <c r="T12" s="51"/>
      <c r="U12" s="51"/>
      <c r="V12" s="51"/>
      <c r="W12" s="51"/>
      <c r="X12" s="51"/>
      <c r="Y12" s="51"/>
      <c r="Z12" s="51"/>
      <c r="AA12" s="51"/>
      <c r="AB12" s="51"/>
      <c r="AC12" s="51"/>
      <c r="AD12" s="51"/>
      <c r="AE12" s="51"/>
      <c r="AF12" s="2"/>
      <c r="AG12" s="2"/>
      <c r="AH12" s="2"/>
      <c r="AI12" s="2"/>
      <c r="AJ12" s="2"/>
      <c r="AK12" s="2"/>
      <c r="AL12" s="2"/>
      <c r="AM12" s="2"/>
      <c r="AN12" s="2"/>
      <c r="AO12" s="2"/>
    </row>
    <row r="13" spans="1:41" s="2" customFormat="1" ht="12" customHeight="1" thickBot="1">
      <c r="A13" s="1"/>
      <c r="B13" s="1"/>
      <c r="I13" s="12"/>
      <c r="J13" s="237"/>
      <c r="K13" s="238"/>
      <c r="L13" s="238"/>
      <c r="M13" s="238"/>
      <c r="N13" s="239"/>
      <c r="O13" s="15"/>
      <c r="P13" s="171">
        <v>0.555</v>
      </c>
      <c r="Q13" s="51"/>
      <c r="R13" s="51"/>
      <c r="S13" s="51" t="s">
        <v>44</v>
      </c>
      <c r="T13" s="51"/>
      <c r="U13" s="51"/>
      <c r="V13" s="51"/>
      <c r="W13" s="51"/>
      <c r="X13" s="51"/>
      <c r="Y13" s="51"/>
      <c r="Z13" s="51"/>
      <c r="AA13" s="51"/>
      <c r="AB13" s="51"/>
      <c r="AC13" s="51"/>
      <c r="AD13" s="51"/>
      <c r="AE13" s="51"/>
      <c r="AF13" s="8"/>
      <c r="AG13" s="8"/>
      <c r="AH13" s="8"/>
      <c r="AI13" s="8"/>
      <c r="AJ13" s="8"/>
      <c r="AK13" s="8"/>
      <c r="AL13" s="8"/>
      <c r="AM13" s="8"/>
      <c r="AN13" s="8"/>
      <c r="AO13" s="8"/>
    </row>
    <row r="14" spans="3:31" s="2" customFormat="1" ht="27" customHeight="1" thickBot="1">
      <c r="C14" s="198"/>
      <c r="D14" s="199"/>
      <c r="E14" s="199"/>
      <c r="F14" s="199"/>
      <c r="G14" s="199"/>
      <c r="H14" s="200"/>
      <c r="I14" s="12"/>
      <c r="J14" s="237"/>
      <c r="K14" s="238"/>
      <c r="L14" s="238"/>
      <c r="M14" s="238"/>
      <c r="N14" s="239"/>
      <c r="O14" s="16"/>
      <c r="P14" s="52"/>
      <c r="Q14" s="51"/>
      <c r="R14" s="51"/>
      <c r="S14" s="51" t="s">
        <v>45</v>
      </c>
      <c r="T14" s="51"/>
      <c r="U14" s="51"/>
      <c r="V14" s="51"/>
      <c r="W14" s="51"/>
      <c r="X14" s="51"/>
      <c r="Y14" s="51"/>
      <c r="Z14" s="51"/>
      <c r="AA14" s="51"/>
      <c r="AB14" s="51"/>
      <c r="AC14" s="51"/>
      <c r="AD14" s="51"/>
      <c r="AE14" s="51"/>
    </row>
    <row r="15" spans="1:31" s="2" customFormat="1" ht="12" customHeight="1" thickBot="1">
      <c r="A15" s="1"/>
      <c r="B15" s="1"/>
      <c r="C15" s="12"/>
      <c r="D15" s="12"/>
      <c r="E15" s="12"/>
      <c r="F15" s="12"/>
      <c r="G15" s="12"/>
      <c r="H15" s="12"/>
      <c r="I15" s="12"/>
      <c r="J15" s="237"/>
      <c r="K15" s="238"/>
      <c r="L15" s="238"/>
      <c r="M15" s="238"/>
      <c r="N15" s="239"/>
      <c r="O15" s="16"/>
      <c r="P15" s="50">
        <v>0</v>
      </c>
      <c r="Q15" s="51"/>
      <c r="R15" s="51"/>
      <c r="S15" s="51" t="s">
        <v>46</v>
      </c>
      <c r="T15" s="51"/>
      <c r="U15" s="51"/>
      <c r="V15" s="51"/>
      <c r="W15" s="51"/>
      <c r="X15" s="51"/>
      <c r="Y15" s="51"/>
      <c r="Z15" s="51"/>
      <c r="AA15" s="51"/>
      <c r="AB15" s="51"/>
      <c r="AC15" s="51"/>
      <c r="AD15" s="51"/>
      <c r="AE15" s="51"/>
    </row>
    <row r="16" spans="1:31" s="2" customFormat="1" ht="27" customHeight="1" thickBot="1">
      <c r="A16" s="1" t="s">
        <v>13</v>
      </c>
      <c r="B16" s="1"/>
      <c r="C16" s="198"/>
      <c r="D16" s="199"/>
      <c r="E16" s="200"/>
      <c r="I16" s="12"/>
      <c r="J16" s="201" t="s">
        <v>32</v>
      </c>
      <c r="K16" s="202"/>
      <c r="L16" s="202"/>
      <c r="M16" s="202"/>
      <c r="N16" s="203"/>
      <c r="O16" s="16"/>
      <c r="P16" s="50">
        <f aca="true" t="shared" si="1" ref="P16:P23">+P15+0.05</f>
        <v>0.05</v>
      </c>
      <c r="Q16" s="51"/>
      <c r="R16" s="51"/>
      <c r="S16" s="51" t="s">
        <v>47</v>
      </c>
      <c r="T16" s="51"/>
      <c r="U16" s="51"/>
      <c r="V16" s="51"/>
      <c r="W16" s="51"/>
      <c r="X16" s="51"/>
      <c r="Y16" s="51"/>
      <c r="Z16" s="51"/>
      <c r="AA16" s="51"/>
      <c r="AB16" s="51"/>
      <c r="AC16" s="51"/>
      <c r="AD16" s="51"/>
      <c r="AE16" s="51"/>
    </row>
    <row r="17" spans="1:31" s="2" customFormat="1" ht="12" customHeight="1" thickBot="1">
      <c r="A17" s="1"/>
      <c r="F17" s="1"/>
      <c r="I17" s="12"/>
      <c r="J17" s="201"/>
      <c r="K17" s="202"/>
      <c r="L17" s="202"/>
      <c r="M17" s="202"/>
      <c r="N17" s="203"/>
      <c r="O17" s="15"/>
      <c r="P17" s="50">
        <f t="shared" si="1"/>
        <v>0.1</v>
      </c>
      <c r="Q17" s="51"/>
      <c r="R17" s="51"/>
      <c r="S17" s="51" t="s">
        <v>48</v>
      </c>
      <c r="T17" s="51"/>
      <c r="U17" s="51"/>
      <c r="V17" s="51"/>
      <c r="W17" s="51"/>
      <c r="X17" s="51"/>
      <c r="Y17" s="51"/>
      <c r="Z17" s="51"/>
      <c r="AA17" s="51"/>
      <c r="AB17" s="51"/>
      <c r="AC17" s="51"/>
      <c r="AD17" s="51"/>
      <c r="AE17" s="51"/>
    </row>
    <row r="18" spans="1:31" s="2" customFormat="1" ht="27" customHeight="1" thickBot="1">
      <c r="A18" s="53" t="s">
        <v>14</v>
      </c>
      <c r="B18" s="54"/>
      <c r="C18" s="57"/>
      <c r="I18" s="12"/>
      <c r="J18" s="201"/>
      <c r="K18" s="202"/>
      <c r="L18" s="202"/>
      <c r="M18" s="202"/>
      <c r="N18" s="203"/>
      <c r="O18" s="15"/>
      <c r="P18" s="50">
        <f t="shared" si="1"/>
        <v>0.15000000000000002</v>
      </c>
      <c r="Q18" s="51"/>
      <c r="R18" s="51"/>
      <c r="S18" s="51" t="s">
        <v>49</v>
      </c>
      <c r="T18" s="51"/>
      <c r="U18" s="51"/>
      <c r="V18" s="51"/>
      <c r="W18" s="51"/>
      <c r="X18" s="51"/>
      <c r="Y18" s="51"/>
      <c r="Z18" s="51"/>
      <c r="AA18" s="51"/>
      <c r="AB18" s="51"/>
      <c r="AC18" s="51"/>
      <c r="AD18" s="51"/>
      <c r="AE18" s="51"/>
    </row>
    <row r="19" spans="1:31" s="2" customFormat="1" ht="12" customHeight="1" thickBot="1">
      <c r="A19" s="1"/>
      <c r="F19" s="1"/>
      <c r="I19" s="12"/>
      <c r="J19" s="207" t="s">
        <v>15</v>
      </c>
      <c r="K19" s="208"/>
      <c r="L19" s="208"/>
      <c r="M19" s="208"/>
      <c r="N19" s="209"/>
      <c r="O19" s="15"/>
      <c r="P19" s="50">
        <f t="shared" si="1"/>
        <v>0.2</v>
      </c>
      <c r="Q19" s="51"/>
      <c r="R19" s="51"/>
      <c r="S19" s="51" t="s">
        <v>50</v>
      </c>
      <c r="T19" s="51"/>
      <c r="U19" s="51"/>
      <c r="V19" s="51"/>
      <c r="W19" s="51"/>
      <c r="X19" s="51"/>
      <c r="Y19" s="51"/>
      <c r="Z19" s="51"/>
      <c r="AA19" s="51"/>
      <c r="AB19" s="51"/>
      <c r="AC19" s="51"/>
      <c r="AD19" s="51"/>
      <c r="AE19" s="51"/>
    </row>
    <row r="20" spans="1:31" s="2" customFormat="1" ht="27" customHeight="1" thickBot="1">
      <c r="A20" s="1" t="s">
        <v>16</v>
      </c>
      <c r="B20" s="8"/>
      <c r="C20" s="204"/>
      <c r="D20" s="205"/>
      <c r="E20" s="206"/>
      <c r="F20" s="17"/>
      <c r="I20" s="12"/>
      <c r="J20" s="210"/>
      <c r="K20" s="208"/>
      <c r="L20" s="208"/>
      <c r="M20" s="208"/>
      <c r="N20" s="209"/>
      <c r="O20" s="16"/>
      <c r="P20" s="50">
        <f t="shared" si="1"/>
        <v>0.25</v>
      </c>
      <c r="Q20" s="51"/>
      <c r="R20" s="51"/>
      <c r="S20" s="51" t="s">
        <v>51</v>
      </c>
      <c r="T20" s="51"/>
      <c r="U20" s="51"/>
      <c r="V20" s="51"/>
      <c r="W20" s="51"/>
      <c r="X20" s="51"/>
      <c r="Y20" s="51"/>
      <c r="Z20" s="51"/>
      <c r="AA20" s="51"/>
      <c r="AB20" s="51"/>
      <c r="AC20" s="51"/>
      <c r="AD20" s="51"/>
      <c r="AE20" s="51"/>
    </row>
    <row r="21" spans="1:31" s="2" customFormat="1" ht="12" customHeight="1" thickBot="1">
      <c r="A21" s="18"/>
      <c r="I21" s="19"/>
      <c r="J21" s="211"/>
      <c r="K21" s="212"/>
      <c r="L21" s="212"/>
      <c r="M21" s="212"/>
      <c r="N21" s="213"/>
      <c r="O21" s="15"/>
      <c r="P21" s="50">
        <f t="shared" si="1"/>
        <v>0.3</v>
      </c>
      <c r="Q21" s="51"/>
      <c r="R21" s="51"/>
      <c r="S21" s="51" t="s">
        <v>52</v>
      </c>
      <c r="T21" s="51"/>
      <c r="U21" s="51"/>
      <c r="V21" s="51"/>
      <c r="W21" s="51"/>
      <c r="X21" s="51"/>
      <c r="Y21" s="51"/>
      <c r="Z21" s="51"/>
      <c r="AA21" s="51"/>
      <c r="AB21" s="51"/>
      <c r="AC21" s="51"/>
      <c r="AD21" s="51"/>
      <c r="AE21" s="51"/>
    </row>
    <row r="22" spans="1:31" s="2" customFormat="1" ht="27" customHeight="1" thickBot="1">
      <c r="A22" s="194" t="s">
        <v>17</v>
      </c>
      <c r="B22" s="194"/>
      <c r="C22" s="194"/>
      <c r="D22" s="194"/>
      <c r="E22" s="20"/>
      <c r="I22" s="19"/>
      <c r="N22" s="21"/>
      <c r="O22" s="16"/>
      <c r="P22" s="50">
        <f t="shared" si="1"/>
        <v>0.35</v>
      </c>
      <c r="R22" s="51"/>
      <c r="S22" s="51" t="s">
        <v>53</v>
      </c>
      <c r="T22" s="51"/>
      <c r="U22" s="51"/>
      <c r="V22" s="51"/>
      <c r="W22" s="51"/>
      <c r="X22" s="51"/>
      <c r="Y22" s="51"/>
      <c r="Z22" s="51"/>
      <c r="AA22" s="51"/>
      <c r="AB22" s="51"/>
      <c r="AC22" s="51"/>
      <c r="AD22" s="51"/>
      <c r="AE22" s="51"/>
    </row>
    <row r="23" spans="1:31" s="2" customFormat="1" ht="12" customHeight="1" thickBot="1">
      <c r="A23" s="1"/>
      <c r="B23" s="22"/>
      <c r="C23" s="22"/>
      <c r="D23" s="22"/>
      <c r="E23" s="23"/>
      <c r="I23" s="19"/>
      <c r="N23" s="11"/>
      <c r="O23" s="16"/>
      <c r="P23" s="50">
        <f t="shared" si="1"/>
        <v>0.39999999999999997</v>
      </c>
      <c r="R23" s="51"/>
      <c r="S23" s="51" t="s">
        <v>54</v>
      </c>
      <c r="T23" s="51"/>
      <c r="U23" s="51"/>
      <c r="V23" s="51"/>
      <c r="W23" s="51"/>
      <c r="X23" s="51"/>
      <c r="Y23" s="51"/>
      <c r="Z23" s="51"/>
      <c r="AA23" s="51"/>
      <c r="AB23" s="51"/>
      <c r="AC23" s="51"/>
      <c r="AD23" s="51"/>
      <c r="AE23" s="51"/>
    </row>
    <row r="24" spans="1:31" s="2" customFormat="1" ht="27" customHeight="1" thickBot="1">
      <c r="A24" s="1" t="s">
        <v>18</v>
      </c>
      <c r="C24" s="195"/>
      <c r="D24" s="196"/>
      <c r="E24" s="197"/>
      <c r="N24" s="11"/>
      <c r="O24" s="16"/>
      <c r="P24" s="50">
        <f>+P23+0.05</f>
        <v>0.44999999999999996</v>
      </c>
      <c r="R24" s="51"/>
      <c r="S24" s="51" t="s">
        <v>55</v>
      </c>
      <c r="T24" s="51"/>
      <c r="U24" s="51"/>
      <c r="V24" s="51"/>
      <c r="W24" s="51"/>
      <c r="X24" s="51"/>
      <c r="Y24" s="51"/>
      <c r="Z24" s="51"/>
      <c r="AA24" s="51"/>
      <c r="AB24" s="51"/>
      <c r="AC24" s="51"/>
      <c r="AD24" s="51"/>
      <c r="AE24" s="51"/>
    </row>
    <row r="25" spans="1:31" s="2" customFormat="1" ht="15">
      <c r="A25" s="18"/>
      <c r="N25" s="21"/>
      <c r="O25" s="15"/>
      <c r="P25" s="50">
        <v>0.5</v>
      </c>
      <c r="R25" s="51"/>
      <c r="S25" s="51" t="s">
        <v>56</v>
      </c>
      <c r="T25" s="51"/>
      <c r="U25" s="51"/>
      <c r="V25" s="51"/>
      <c r="W25" s="51"/>
      <c r="X25" s="51"/>
      <c r="Y25" s="51"/>
      <c r="Z25" s="51"/>
      <c r="AA25" s="51"/>
      <c r="AB25" s="51"/>
      <c r="AC25" s="51"/>
      <c r="AD25" s="51"/>
      <c r="AE25" s="51"/>
    </row>
    <row r="26" spans="1:31" s="2" customFormat="1" ht="59.25" customHeight="1" thickBot="1">
      <c r="A26" s="189" t="s">
        <v>19</v>
      </c>
      <c r="B26" s="189"/>
      <c r="C26" s="189"/>
      <c r="D26" s="189"/>
      <c r="E26" s="189"/>
      <c r="F26" s="189"/>
      <c r="G26" s="189"/>
      <c r="H26" s="189"/>
      <c r="I26" s="189"/>
      <c r="J26" s="189"/>
      <c r="K26" s="189"/>
      <c r="L26" s="189"/>
      <c r="M26" s="189"/>
      <c r="N26" s="189"/>
      <c r="O26" s="15"/>
      <c r="P26" s="50">
        <v>0.55</v>
      </c>
      <c r="R26" s="51"/>
      <c r="S26" s="51" t="s">
        <v>57</v>
      </c>
      <c r="T26" s="51"/>
      <c r="U26" s="51"/>
      <c r="V26" s="51"/>
      <c r="W26" s="51"/>
      <c r="X26" s="51"/>
      <c r="Y26" s="51"/>
      <c r="Z26" s="51"/>
      <c r="AA26" s="51"/>
      <c r="AB26" s="51"/>
      <c r="AC26" s="51"/>
      <c r="AD26" s="51"/>
      <c r="AE26" s="51"/>
    </row>
    <row r="27" spans="2:31" s="2" customFormat="1" ht="25.5" customHeight="1" thickBot="1">
      <c r="B27" s="59"/>
      <c r="C27" s="59"/>
      <c r="D27" s="59"/>
      <c r="E27" s="59"/>
      <c r="F27" s="59"/>
      <c r="G27" s="59"/>
      <c r="H27" s="59"/>
      <c r="I27" s="59"/>
      <c r="J27" s="59"/>
      <c r="K27" s="59"/>
      <c r="L27" s="59"/>
      <c r="M27" s="59" t="s">
        <v>104</v>
      </c>
      <c r="N27" s="62"/>
      <c r="O27" s="15"/>
      <c r="P27" s="50">
        <v>0.56</v>
      </c>
      <c r="R27" s="51"/>
      <c r="S27" s="51" t="s">
        <v>58</v>
      </c>
      <c r="T27" s="51"/>
      <c r="U27" s="51"/>
      <c r="V27" s="51"/>
      <c r="W27" s="51"/>
      <c r="X27" s="51"/>
      <c r="Y27" s="51"/>
      <c r="Z27" s="51"/>
      <c r="AA27" s="51"/>
      <c r="AB27" s="51"/>
      <c r="AC27" s="51"/>
      <c r="AD27" s="51"/>
      <c r="AE27" s="51"/>
    </row>
    <row r="28" spans="2:31" s="2" customFormat="1" ht="25.5" customHeight="1">
      <c r="B28" s="59"/>
      <c r="C28" s="59"/>
      <c r="D28" s="59"/>
      <c r="E28" s="59"/>
      <c r="F28" s="59"/>
      <c r="G28" s="59"/>
      <c r="H28" s="59"/>
      <c r="I28" s="59"/>
      <c r="J28" s="59"/>
      <c r="K28" s="59"/>
      <c r="L28" s="59"/>
      <c r="M28" s="59"/>
      <c r="N28" s="59"/>
      <c r="O28" s="59"/>
      <c r="P28" s="171">
        <v>0.565</v>
      </c>
      <c r="R28" s="51"/>
      <c r="S28" s="51" t="s">
        <v>59</v>
      </c>
      <c r="T28" s="51"/>
      <c r="U28" s="51"/>
      <c r="V28" s="51"/>
      <c r="W28" s="51"/>
      <c r="X28" s="51"/>
      <c r="Y28" s="51"/>
      <c r="Z28" s="51"/>
      <c r="AA28" s="51"/>
      <c r="AB28" s="51"/>
      <c r="AC28" s="51"/>
      <c r="AD28" s="51"/>
      <c r="AE28" s="51"/>
    </row>
    <row r="29" spans="1:31" s="2" customFormat="1" ht="25.5" customHeight="1">
      <c r="A29" s="259" t="str">
        <f>IF(O28="Y","Thank you.  Please do not fill out the detailed section.  By selecting the flat rate option, you have decided to not seek reimursement for any other expenses.","Please fill out the detailed section to identify the travel expenses for which you are requesting reimbursement.")</f>
        <v>Please fill out the detailed section to identify the travel expenses for which you are requesting reimbursement.</v>
      </c>
      <c r="B29" s="259"/>
      <c r="C29" s="259"/>
      <c r="D29" s="259"/>
      <c r="E29" s="259"/>
      <c r="F29" s="259"/>
      <c r="G29" s="259"/>
      <c r="H29" s="259"/>
      <c r="I29" s="259"/>
      <c r="J29" s="259"/>
      <c r="K29" s="259"/>
      <c r="L29" s="259"/>
      <c r="M29" s="259"/>
      <c r="N29" s="259"/>
      <c r="O29" s="259"/>
      <c r="P29" s="59"/>
      <c r="R29" s="51"/>
      <c r="S29" s="51" t="s">
        <v>60</v>
      </c>
      <c r="T29" s="51"/>
      <c r="U29" s="51"/>
      <c r="V29" s="51"/>
      <c r="W29" s="51"/>
      <c r="X29" s="51"/>
      <c r="Y29" s="51"/>
      <c r="Z29" s="51"/>
      <c r="AA29" s="51"/>
      <c r="AB29" s="51"/>
      <c r="AC29" s="51"/>
      <c r="AD29" s="51"/>
      <c r="AE29" s="51"/>
    </row>
    <row r="30" spans="14:31" s="2" customFormat="1" ht="15.75" thickBot="1">
      <c r="N30" s="9"/>
      <c r="P30" s="51"/>
      <c r="Q30" s="51"/>
      <c r="R30" s="51"/>
      <c r="S30" s="51" t="s">
        <v>61</v>
      </c>
      <c r="T30" s="51"/>
      <c r="U30" s="51"/>
      <c r="V30" s="51"/>
      <c r="W30" s="51"/>
      <c r="X30" s="51"/>
      <c r="Y30" s="51"/>
      <c r="Z30" s="51"/>
      <c r="AA30" s="51"/>
      <c r="AB30" s="51"/>
      <c r="AC30" s="51"/>
      <c r="AD30" s="51"/>
      <c r="AE30" s="51"/>
    </row>
    <row r="31" spans="1:19" s="94" customFormat="1" ht="30" customHeight="1">
      <c r="A31" s="280" t="s">
        <v>88</v>
      </c>
      <c r="B31" s="261"/>
      <c r="C31" s="281"/>
      <c r="D31" s="260" t="s">
        <v>20</v>
      </c>
      <c r="E31" s="261"/>
      <c r="F31" s="261"/>
      <c r="G31" s="261"/>
      <c r="H31" s="261"/>
      <c r="I31" s="261"/>
      <c r="J31" s="107"/>
      <c r="K31" s="108"/>
      <c r="L31" s="108"/>
      <c r="M31" s="109" t="s">
        <v>105</v>
      </c>
      <c r="N31" s="108"/>
      <c r="O31" s="110"/>
      <c r="P31" s="93"/>
      <c r="Q31" s="93"/>
      <c r="S31" s="51" t="s">
        <v>62</v>
      </c>
    </row>
    <row r="32" spans="1:19" s="94" customFormat="1" ht="30" customHeight="1">
      <c r="A32" s="282" t="s">
        <v>106</v>
      </c>
      <c r="B32" s="283"/>
      <c r="C32" s="284"/>
      <c r="D32" s="269" t="s">
        <v>22</v>
      </c>
      <c r="E32" s="269"/>
      <c r="F32" s="269"/>
      <c r="G32" s="269"/>
      <c r="H32" s="269"/>
      <c r="I32" s="269"/>
      <c r="J32" s="269"/>
      <c r="K32" s="269"/>
      <c r="L32" s="269"/>
      <c r="M32" s="266">
        <f>VALUE(IF(N27="y",35,0))</f>
        <v>0</v>
      </c>
      <c r="N32" s="267"/>
      <c r="O32" s="268"/>
      <c r="S32" s="51" t="s">
        <v>63</v>
      </c>
    </row>
    <row r="33" spans="1:19" s="95" customFormat="1" ht="30" customHeight="1">
      <c r="A33" s="270" t="str">
        <f>IF(M32=35,(IF(M42&lt;&gt;35,"Note:  You are attempting to submit for both flat rate and itemized mileage reimbursement.  This is not permitted per program policy and this will not be processed.  Please correct.  Thank you."," ")),"  ")</f>
        <v>  </v>
      </c>
      <c r="B33" s="271"/>
      <c r="C33" s="271"/>
      <c r="D33" s="271"/>
      <c r="E33" s="271"/>
      <c r="F33" s="271"/>
      <c r="G33" s="271"/>
      <c r="H33" s="271"/>
      <c r="I33" s="271"/>
      <c r="J33" s="271"/>
      <c r="K33" s="271"/>
      <c r="L33" s="271"/>
      <c r="M33" s="271"/>
      <c r="N33" s="271"/>
      <c r="O33" s="272"/>
      <c r="S33" s="51" t="s">
        <v>64</v>
      </c>
    </row>
    <row r="34" spans="1:19" s="95" customFormat="1" ht="30" customHeight="1">
      <c r="A34" s="273"/>
      <c r="B34" s="274"/>
      <c r="C34" s="274"/>
      <c r="D34" s="274"/>
      <c r="E34" s="274"/>
      <c r="F34" s="274"/>
      <c r="G34" s="274"/>
      <c r="H34" s="274"/>
      <c r="I34" s="274"/>
      <c r="J34" s="274"/>
      <c r="K34" s="274"/>
      <c r="L34" s="274"/>
      <c r="M34" s="274"/>
      <c r="N34" s="274"/>
      <c r="O34" s="275"/>
      <c r="S34" s="51" t="s">
        <v>65</v>
      </c>
    </row>
    <row r="35" spans="1:20" s="96" customFormat="1" ht="30" customHeight="1">
      <c r="A35" s="282" t="s">
        <v>23</v>
      </c>
      <c r="B35" s="283"/>
      <c r="C35" s="284"/>
      <c r="D35" s="263" t="s">
        <v>21</v>
      </c>
      <c r="E35" s="264"/>
      <c r="F35" s="264"/>
      <c r="G35" s="264"/>
      <c r="H35" s="264"/>
      <c r="I35" s="264"/>
      <c r="J35" s="264"/>
      <c r="K35" s="264"/>
      <c r="L35" s="265"/>
      <c r="M35" s="266">
        <f>Detail!I4</f>
        <v>0</v>
      </c>
      <c r="N35" s="267"/>
      <c r="O35" s="268"/>
      <c r="S35" s="51" t="s">
        <v>66</v>
      </c>
      <c r="T35" s="137"/>
    </row>
    <row r="36" spans="1:19" s="96" customFormat="1" ht="30" customHeight="1">
      <c r="A36" s="282" t="s">
        <v>24</v>
      </c>
      <c r="B36" s="283"/>
      <c r="C36" s="284"/>
      <c r="D36" s="263" t="s">
        <v>21</v>
      </c>
      <c r="E36" s="264"/>
      <c r="F36" s="264"/>
      <c r="G36" s="264"/>
      <c r="H36" s="264"/>
      <c r="I36" s="264"/>
      <c r="J36" s="264"/>
      <c r="K36" s="264"/>
      <c r="L36" s="265"/>
      <c r="M36" s="266">
        <f>Detail!I3</f>
        <v>0</v>
      </c>
      <c r="N36" s="267"/>
      <c r="O36" s="268"/>
      <c r="S36" s="51" t="s">
        <v>67</v>
      </c>
    </row>
    <row r="37" spans="1:19" s="101" customFormat="1" ht="30" customHeight="1">
      <c r="A37" s="257"/>
      <c r="B37" s="258"/>
      <c r="C37" s="97"/>
      <c r="D37" s="262"/>
      <c r="E37" s="262"/>
      <c r="F37" s="262"/>
      <c r="G37" s="262"/>
      <c r="H37" s="262"/>
      <c r="I37" s="262"/>
      <c r="J37" s="98"/>
      <c r="K37" s="98"/>
      <c r="L37" s="98"/>
      <c r="M37" s="99"/>
      <c r="N37" s="100"/>
      <c r="O37" s="111"/>
      <c r="P37" s="240" t="str">
        <f>IF(O37&lt;&gt;0,(IF(#REF!&lt;&gt;50,"You are attempting to request both Itemized and Flat Rate Reimbursement.  Please select only one reimbursement option.  Thank you."," "))," ")</f>
        <v> </v>
      </c>
      <c r="S37" s="51" t="s">
        <v>68</v>
      </c>
    </row>
    <row r="38" spans="1:19" s="101" customFormat="1" ht="30" customHeight="1">
      <c r="A38" s="257"/>
      <c r="B38" s="258"/>
      <c r="C38" s="97"/>
      <c r="D38" s="276"/>
      <c r="E38" s="277"/>
      <c r="F38" s="277"/>
      <c r="G38" s="277"/>
      <c r="H38" s="277"/>
      <c r="I38" s="277"/>
      <c r="J38" s="100"/>
      <c r="K38" s="100"/>
      <c r="L38" s="102"/>
      <c r="M38" s="99"/>
      <c r="N38" s="100"/>
      <c r="O38" s="111"/>
      <c r="P38" s="240"/>
      <c r="S38" s="51" t="s">
        <v>69</v>
      </c>
    </row>
    <row r="39" spans="1:19" s="101" customFormat="1" ht="30" customHeight="1">
      <c r="A39" s="257"/>
      <c r="B39" s="258"/>
      <c r="C39" s="97"/>
      <c r="D39" s="276"/>
      <c r="E39" s="277"/>
      <c r="F39" s="277"/>
      <c r="G39" s="277"/>
      <c r="H39" s="277"/>
      <c r="I39" s="277"/>
      <c r="J39" s="100"/>
      <c r="K39" s="100"/>
      <c r="L39" s="102"/>
      <c r="M39" s="99"/>
      <c r="N39" s="100"/>
      <c r="O39" s="111"/>
      <c r="P39" s="240"/>
      <c r="S39" s="51" t="s">
        <v>70</v>
      </c>
    </row>
    <row r="40" spans="1:19" s="101" customFormat="1" ht="30" customHeight="1">
      <c r="A40" s="257"/>
      <c r="B40" s="258"/>
      <c r="C40" s="97"/>
      <c r="D40" s="276"/>
      <c r="E40" s="277"/>
      <c r="F40" s="277"/>
      <c r="G40" s="277"/>
      <c r="H40" s="277"/>
      <c r="I40" s="277"/>
      <c r="J40" s="100"/>
      <c r="K40" s="100"/>
      <c r="L40" s="102"/>
      <c r="M40" s="99"/>
      <c r="N40" s="100"/>
      <c r="O40" s="111"/>
      <c r="P40" s="240"/>
      <c r="S40" s="51" t="s">
        <v>71</v>
      </c>
    </row>
    <row r="41" spans="1:19" s="101" customFormat="1" ht="30" customHeight="1" thickBot="1">
      <c r="A41" s="278"/>
      <c r="B41" s="279"/>
      <c r="C41" s="112"/>
      <c r="D41" s="241"/>
      <c r="E41" s="242"/>
      <c r="F41" s="242"/>
      <c r="G41" s="242"/>
      <c r="H41" s="242"/>
      <c r="I41" s="242"/>
      <c r="J41" s="113"/>
      <c r="K41" s="113"/>
      <c r="L41" s="114"/>
      <c r="M41" s="115"/>
      <c r="N41" s="113"/>
      <c r="O41" s="116"/>
      <c r="S41" s="51" t="s">
        <v>115</v>
      </c>
    </row>
    <row r="42" spans="1:19" s="81" customFormat="1" ht="30" customHeight="1" thickBot="1">
      <c r="A42" s="243" t="s">
        <v>107</v>
      </c>
      <c r="B42" s="243"/>
      <c r="C42" s="243"/>
      <c r="D42" s="243"/>
      <c r="E42" s="243"/>
      <c r="F42" s="243"/>
      <c r="G42" s="243"/>
      <c r="H42" s="243"/>
      <c r="I42" s="243"/>
      <c r="J42" s="243"/>
      <c r="K42" s="245" t="s">
        <v>25</v>
      </c>
      <c r="L42" s="246"/>
      <c r="M42" s="254">
        <f>+M32+M35+M36</f>
        <v>0</v>
      </c>
      <c r="N42" s="255"/>
      <c r="O42" s="256"/>
      <c r="P42" s="68"/>
      <c r="Q42" s="68"/>
      <c r="R42" s="68"/>
      <c r="S42" s="51" t="s">
        <v>72</v>
      </c>
    </row>
    <row r="43" spans="1:19" s="81" customFormat="1" ht="30" customHeight="1" thickBot="1">
      <c r="A43" s="244"/>
      <c r="B43" s="244"/>
      <c r="C43" s="244"/>
      <c r="D43" s="244"/>
      <c r="E43" s="244"/>
      <c r="F43" s="244"/>
      <c r="G43" s="244"/>
      <c r="H43" s="244"/>
      <c r="I43" s="244"/>
      <c r="J43" s="244"/>
      <c r="K43" s="250" t="s">
        <v>26</v>
      </c>
      <c r="L43" s="251"/>
      <c r="M43" s="180"/>
      <c r="N43" s="181"/>
      <c r="O43" s="182"/>
      <c r="P43" s="68"/>
      <c r="Q43" s="68"/>
      <c r="R43" s="68"/>
      <c r="S43" s="51" t="s">
        <v>73</v>
      </c>
    </row>
    <row r="44" spans="1:19" s="81" customFormat="1" ht="30" customHeight="1" thickBot="1">
      <c r="A44" s="244"/>
      <c r="B44" s="244"/>
      <c r="C44" s="244"/>
      <c r="D44" s="244"/>
      <c r="E44" s="244"/>
      <c r="F44" s="244"/>
      <c r="G44" s="244"/>
      <c r="H44" s="244"/>
      <c r="I44" s="244"/>
      <c r="J44" s="244"/>
      <c r="K44" s="252" t="s">
        <v>27</v>
      </c>
      <c r="L44" s="253"/>
      <c r="M44" s="247">
        <f>M42-O43</f>
        <v>0</v>
      </c>
      <c r="N44" s="248"/>
      <c r="O44" s="249"/>
      <c r="P44" s="68"/>
      <c r="Q44" s="68"/>
      <c r="R44" s="68"/>
      <c r="S44" s="51" t="s">
        <v>74</v>
      </c>
    </row>
    <row r="45" spans="1:19" s="81" customFormat="1" ht="15">
      <c r="A45" s="68"/>
      <c r="B45" s="68"/>
      <c r="C45" s="68"/>
      <c r="D45" s="68"/>
      <c r="E45" s="68"/>
      <c r="F45" s="68"/>
      <c r="G45" s="68"/>
      <c r="H45" s="68"/>
      <c r="I45" s="68"/>
      <c r="J45" s="68"/>
      <c r="K45" s="68"/>
      <c r="L45" s="68"/>
      <c r="M45" s="68"/>
      <c r="N45" s="68"/>
      <c r="O45" s="68"/>
      <c r="P45" s="68"/>
      <c r="Q45" s="68"/>
      <c r="R45" s="68"/>
      <c r="S45" s="51" t="s">
        <v>75</v>
      </c>
    </row>
    <row r="46" spans="1:19" s="81" customFormat="1" ht="15">
      <c r="A46" s="68"/>
      <c r="B46" s="68"/>
      <c r="C46" s="68"/>
      <c r="D46" s="68"/>
      <c r="E46" s="68"/>
      <c r="F46" s="68"/>
      <c r="G46" s="68"/>
      <c r="H46" s="68"/>
      <c r="I46" s="68"/>
      <c r="J46" s="68"/>
      <c r="K46" s="68"/>
      <c r="L46" s="68"/>
      <c r="M46" s="68"/>
      <c r="N46" s="68"/>
      <c r="O46" s="68"/>
      <c r="P46" s="8"/>
      <c r="Q46" s="8"/>
      <c r="S46" s="51" t="s">
        <v>76</v>
      </c>
    </row>
    <row r="47" spans="1:19" s="81" customFormat="1" ht="15">
      <c r="A47" s="68"/>
      <c r="B47" s="68"/>
      <c r="C47" s="68"/>
      <c r="D47" s="68"/>
      <c r="E47" s="68"/>
      <c r="F47" s="68"/>
      <c r="G47" s="68"/>
      <c r="H47" s="68"/>
      <c r="I47" s="68"/>
      <c r="J47" s="68"/>
      <c r="K47" s="68"/>
      <c r="L47" s="68"/>
      <c r="M47" s="68"/>
      <c r="N47" s="68"/>
      <c r="O47" s="68"/>
      <c r="P47" s="8"/>
      <c r="Q47" s="8"/>
      <c r="S47" s="51" t="s">
        <v>77</v>
      </c>
    </row>
    <row r="48" spans="1:19" s="68" customFormat="1" ht="47.25" customHeight="1" thickBot="1">
      <c r="A48" s="187" t="s">
        <v>28</v>
      </c>
      <c r="B48" s="187"/>
      <c r="C48" s="188"/>
      <c r="D48" s="188"/>
      <c r="E48" s="188"/>
      <c r="F48" s="188"/>
      <c r="G48" s="188"/>
      <c r="H48" s="188"/>
      <c r="I48" s="188"/>
      <c r="J48" s="188"/>
      <c r="K48" s="188"/>
      <c r="L48" s="24" t="s">
        <v>29</v>
      </c>
      <c r="M48" s="179"/>
      <c r="N48" s="179"/>
      <c r="O48" s="179"/>
      <c r="P48" s="25"/>
      <c r="Q48" s="25"/>
      <c r="S48" s="51" t="s">
        <v>116</v>
      </c>
    </row>
    <row r="49" spans="1:19" s="68" customFormat="1" ht="47.25" customHeight="1" thickBot="1">
      <c r="A49" s="186" t="s">
        <v>108</v>
      </c>
      <c r="B49" s="186"/>
      <c r="C49" s="184"/>
      <c r="D49" s="185"/>
      <c r="E49" s="185"/>
      <c r="F49" s="185"/>
      <c r="G49" s="185"/>
      <c r="H49" s="185"/>
      <c r="I49" s="185"/>
      <c r="J49" s="185"/>
      <c r="K49" s="185"/>
      <c r="L49" s="24" t="s">
        <v>29</v>
      </c>
      <c r="M49" s="178"/>
      <c r="N49" s="178"/>
      <c r="O49" s="178"/>
      <c r="P49" s="25"/>
      <c r="Q49" s="25"/>
      <c r="S49" s="51" t="s">
        <v>78</v>
      </c>
    </row>
    <row r="50" spans="1:19" s="68" customFormat="1" ht="47.25" customHeight="1" thickBot="1">
      <c r="A50" s="183" t="s">
        <v>30</v>
      </c>
      <c r="B50" s="183"/>
      <c r="C50" s="184"/>
      <c r="D50" s="185"/>
      <c r="E50" s="185"/>
      <c r="F50" s="185"/>
      <c r="G50" s="185"/>
      <c r="H50" s="185"/>
      <c r="I50" s="185"/>
      <c r="J50" s="185"/>
      <c r="K50" s="185"/>
      <c r="L50" s="24"/>
      <c r="M50" s="26"/>
      <c r="N50" s="26"/>
      <c r="O50" s="27"/>
      <c r="P50" s="25"/>
      <c r="Q50" s="25"/>
      <c r="S50" s="51" t="s">
        <v>79</v>
      </c>
    </row>
    <row r="51" spans="1:19" s="68" customFormat="1" ht="44.25" customHeight="1">
      <c r="A51" s="177" t="s">
        <v>109</v>
      </c>
      <c r="B51" s="177"/>
      <c r="C51" s="177"/>
      <c r="D51" s="177"/>
      <c r="E51" s="177"/>
      <c r="F51" s="177"/>
      <c r="G51" s="177"/>
      <c r="H51" s="177"/>
      <c r="I51" s="177"/>
      <c r="J51" s="177"/>
      <c r="K51" s="177"/>
      <c r="L51" s="177"/>
      <c r="M51" s="177"/>
      <c r="N51" s="177"/>
      <c r="O51" s="177"/>
      <c r="P51" s="2"/>
      <c r="Q51" s="2"/>
      <c r="S51" s="51" t="s">
        <v>80</v>
      </c>
    </row>
    <row r="52" spans="1:19" s="68" customFormat="1" ht="15">
      <c r="A52" s="8"/>
      <c r="B52" s="8"/>
      <c r="C52" s="2"/>
      <c r="D52" s="2"/>
      <c r="E52" s="2"/>
      <c r="F52" s="2"/>
      <c r="G52" s="2"/>
      <c r="H52" s="2"/>
      <c r="I52" s="2"/>
      <c r="J52" s="2"/>
      <c r="K52" s="2"/>
      <c r="L52" s="2"/>
      <c r="M52" s="2"/>
      <c r="N52" s="2"/>
      <c r="O52" s="9"/>
      <c r="P52" s="2"/>
      <c r="Q52" s="2"/>
      <c r="S52" s="51" t="s">
        <v>81</v>
      </c>
    </row>
    <row r="53" spans="1:19" s="105" customFormat="1" ht="15">
      <c r="A53" s="103"/>
      <c r="B53" s="104" t="s">
        <v>110</v>
      </c>
      <c r="O53" s="106"/>
      <c r="S53" s="133"/>
    </row>
  </sheetData>
  <sheetProtection password="E936" sheet="1" selectLockedCells="1"/>
  <protectedRanges>
    <protectedRange sqref="C18" name="State"/>
    <protectedRange sqref="C16" name="City"/>
    <protectedRange sqref="C10 C12 C14" name="Name"/>
    <protectedRange sqref="D8" name="ID_1"/>
    <protectedRange sqref="D20" name="Zip_1"/>
    <protectedRange sqref="E22" name="Seasonal_1"/>
    <protectedRange sqref="C24" name="Phone_1"/>
    <protectedRange sqref="F3:F4" name="Range2"/>
    <protectedRange sqref="F3:F4" name="NewRate_1"/>
    <protectedRange sqref="J4" name="Title_1"/>
    <protectedRange sqref="I7" name="State_1"/>
    <protectedRange sqref="L7 A1" name="Designator_1_1"/>
    <protectedRange sqref="M49" name="YourSupervisorDate1"/>
    <protectedRange sqref="O43" name="Seasonal_1_1"/>
    <protectedRange sqref="C48:K48" name="YourSignature_1"/>
    <protectedRange sqref="M48" name="YourSignatureDate_1"/>
    <protectedRange sqref="C49" name="YourSupervisor_1"/>
    <protectedRange sqref="C50" name="YourSupervisorID_1"/>
  </protectedRanges>
  <mergeCells count="60">
    <mergeCell ref="D40:I40"/>
    <mergeCell ref="A41:B41"/>
    <mergeCell ref="A31:C31"/>
    <mergeCell ref="A32:C32"/>
    <mergeCell ref="A35:C35"/>
    <mergeCell ref="A36:C36"/>
    <mergeCell ref="A39:B39"/>
    <mergeCell ref="D39:I39"/>
    <mergeCell ref="A38:B38"/>
    <mergeCell ref="D38:I38"/>
    <mergeCell ref="A29:O29"/>
    <mergeCell ref="D31:I31"/>
    <mergeCell ref="D37:I37"/>
    <mergeCell ref="D35:L35"/>
    <mergeCell ref="M32:O32"/>
    <mergeCell ref="M35:O35"/>
    <mergeCell ref="D36:L36"/>
    <mergeCell ref="D32:L32"/>
    <mergeCell ref="A33:O34"/>
    <mergeCell ref="M36:O36"/>
    <mergeCell ref="P37:P40"/>
    <mergeCell ref="D41:I41"/>
    <mergeCell ref="A42:J44"/>
    <mergeCell ref="K42:L42"/>
    <mergeCell ref="M44:O44"/>
    <mergeCell ref="K43:L43"/>
    <mergeCell ref="K44:L44"/>
    <mergeCell ref="M42:O42"/>
    <mergeCell ref="A40:B40"/>
    <mergeCell ref="A37:B37"/>
    <mergeCell ref="J19:N21"/>
    <mergeCell ref="B1:F1"/>
    <mergeCell ref="J1:N2"/>
    <mergeCell ref="G2:I4"/>
    <mergeCell ref="J4:N4"/>
    <mergeCell ref="D8:G8"/>
    <mergeCell ref="J10:N11"/>
    <mergeCell ref="C10:H10"/>
    <mergeCell ref="C12:H12"/>
    <mergeCell ref="J12:N15"/>
    <mergeCell ref="A26:N26"/>
    <mergeCell ref="G5:H5"/>
    <mergeCell ref="I5:J5"/>
    <mergeCell ref="I7:J7"/>
    <mergeCell ref="A22:D22"/>
    <mergeCell ref="C24:E24"/>
    <mergeCell ref="C14:H14"/>
    <mergeCell ref="C16:E16"/>
    <mergeCell ref="J16:N18"/>
    <mergeCell ref="C20:E20"/>
    <mergeCell ref="A51:O51"/>
    <mergeCell ref="M49:O49"/>
    <mergeCell ref="M48:O48"/>
    <mergeCell ref="M43:O43"/>
    <mergeCell ref="A50:B50"/>
    <mergeCell ref="C50:K50"/>
    <mergeCell ref="A49:B49"/>
    <mergeCell ref="C49:K49"/>
    <mergeCell ref="A48:B48"/>
    <mergeCell ref="C48:K48"/>
  </mergeCells>
  <dataValidations count="10">
    <dataValidation type="list" showInputMessage="1" showErrorMessage="1" promptTitle="Identify Split State Designator" prompt="All states have a designator.  Selected states are divided into smaller areas (CA, FL, IL, MN, NY, OH, PA, and TX).  All other states' designators should be listed as &quot;1&quot;.  &#10;&#10;Please select a number between 1 and 6." error="Value must be between 1 and 6." sqref="L7">
      <formula1>"1,2,3,4,5,6"</formula1>
    </dataValidation>
    <dataValidation type="list" allowBlank="1" showInputMessage="1" showErrorMessage="1" promptTitle="Identify Your Position" prompt="Select the first position on the list using the arrow to the right to identify the highest position you hold." sqref="J4:N4">
      <formula1>$Q$2:$Q$6</formula1>
    </dataValidation>
    <dataValidation allowBlank="1" showInputMessage="1" showErrorMessage="1" promptTitle="Can we have your phone number?" prompt="Inclusion of your phone number (with area code), if there are any questions, will aid in the processing of your reimbursement request." sqref="C24:E24"/>
    <dataValidation type="textLength" operator="equal" allowBlank="1" showInputMessage="1" showErrorMessage="1" error="Please enter the 2 digit postal code for your state." sqref="C18">
      <formula1>2</formula1>
    </dataValidation>
    <dataValidation type="list" allowBlank="1" showInputMessage="1" showErrorMessage="1" promptTitle="Mileage Rate Selection" prompt="Many volunteers look for ways to save program costs.  You can select any amount less than the maximum allowed rate.  Use the arrow to the right to select your mileage reimbursement rate.  Thank you." sqref="F3">
      <formula1>$P$2:$P$14</formula1>
    </dataValidation>
    <dataValidation type="list" operator="equal" allowBlank="1" showInputMessage="1" showErrorMessage="1" promptTitle="Identify Your State" prompt="Identify your state here.  Select from the dropdown list using the arrow on the right or type in the two digits (Example:  AL, NY, CA, FL)." sqref="I7:J7">
      <formula1>$S$2:$S$52</formula1>
    </dataValidation>
    <dataValidation type="list" operator="equal" allowBlank="1" showInputMessage="1" showErrorMessage="1" prompt="Please select either &quot;Y&quot; for YES, or &quot;N&quot; for NO." error="Please use only &quot;Y&quot; or &quot;N&quot; in this field.  Thank you." sqref="N27">
      <formula1>"Y, N"</formula1>
    </dataValidation>
    <dataValidation type="date" operator="greaterThanOrEqual" allowBlank="1" showInputMessage="1" showErrorMessage="1" prompt="All signatures require a date.  The date provided should be the current date and be in the format of mm/dd/yy." errorTitle="Current date please" error="Sorry, please identify the current date as the date of signature." sqref="M49:O49">
      <formula1>1</formula1>
    </dataValidation>
    <dataValidation type="date" operator="greaterThanOrEqual" allowBlank="1" showInputMessage="1" showErrorMessage="1" prompt="All signatures require a date.  The date provided should be the current date and in the format of mm/dd/yy." errorTitle="Current date please" error="Sorry, please identify the current date as the date of signature." sqref="M48:O48">
      <formula1>1</formula1>
    </dataValidation>
    <dataValidation type="list" allowBlank="1" showInputMessage="1" showErrorMessage="1" promptTitle="Mileage Rate Selection" prompt="Many volunteers look for ways to save program costs.  You can select any amount less than the maximum allowed rate.  Use the arrow to the right to select your mileage reimbursement rate.  Thank you." sqref="F4">
      <formula1>$P$15:$P$29</formula1>
    </dataValidation>
  </dataValidations>
  <printOptions horizontalCentered="1"/>
  <pageMargins left="0.1" right="0.1" top="0.61" bottom="0.025" header="0.29" footer="0.25"/>
  <pageSetup fitToHeight="1" fitToWidth="1" horizontalDpi="600" verticalDpi="600" orientation="portrait" scale="54" r:id="rId1"/>
  <headerFooter alignWithMargins="0">
    <oddHeader>&amp;C&amp;"Arial Black,Regular"&amp;16AARP Tax-Aide Non-&amp;18Leader and Shift Coordinator Volunteer Expense Statement</oddHeader>
    <oddFooter>&amp;CPage &amp;P of &amp;N</oddFoot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O111"/>
  <sheetViews>
    <sheetView showGridLines="0" zoomScale="75" zoomScaleNormal="75" zoomScalePageLayoutView="0" workbookViewId="0" topLeftCell="A1">
      <selection activeCell="J9" sqref="J9"/>
    </sheetView>
  </sheetViews>
  <sheetFormatPr defaultColWidth="9.140625" defaultRowHeight="12.75"/>
  <cols>
    <col min="1" max="1" width="11.28125" style="68" customWidth="1"/>
    <col min="2" max="2" width="11.57421875" style="68" bestFit="1" customWidth="1"/>
    <col min="3" max="3" width="15.421875" style="68" customWidth="1"/>
    <col min="4" max="4" width="43.28125" style="68" customWidth="1"/>
    <col min="5" max="5" width="13.28125" style="68" customWidth="1"/>
    <col min="6" max="6" width="9.28125" style="68" bestFit="1" customWidth="1"/>
    <col min="7" max="7" width="14.57421875" style="68" customWidth="1"/>
    <col min="8" max="10" width="17.28125" style="68" customWidth="1"/>
    <col min="11" max="16384" width="9.140625" style="68" customWidth="1"/>
  </cols>
  <sheetData>
    <row r="1" spans="1:10" ht="24" thickBot="1">
      <c r="A1" s="65" t="s">
        <v>85</v>
      </c>
      <c r="B1" s="65"/>
      <c r="C1" s="148">
        <f>Statement!D8</f>
        <v>0</v>
      </c>
      <c r="D1" s="286">
        <f>Statement!C10</f>
        <v>0</v>
      </c>
      <c r="E1" s="286"/>
      <c r="F1" s="286"/>
      <c r="G1" s="286"/>
      <c r="H1" s="286"/>
      <c r="I1" s="66"/>
      <c r="J1" s="67"/>
    </row>
    <row r="2" spans="1:12" ht="24" hidden="1" thickBot="1" thickTop="1">
      <c r="A2" s="287"/>
      <c r="B2" s="287"/>
      <c r="C2" s="118"/>
      <c r="D2" s="69"/>
      <c r="E2" s="70" t="s">
        <v>93</v>
      </c>
      <c r="F2" s="71"/>
      <c r="G2" s="70" t="str">
        <f>+G8</f>
        <v>Mileage $</v>
      </c>
      <c r="H2" s="70" t="str">
        <f>+H8</f>
        <v>Parking &amp; Tolls </v>
      </c>
      <c r="I2" s="72" t="str">
        <f>+J8</f>
        <v>Total  Transportation </v>
      </c>
      <c r="L2" s="73"/>
    </row>
    <row r="3" spans="1:12" ht="15.75" hidden="1" thickTop="1">
      <c r="A3" s="288"/>
      <c r="B3" s="288"/>
      <c r="C3" s="74" t="s">
        <v>94</v>
      </c>
      <c r="D3" s="75"/>
      <c r="E3" s="76">
        <f>SUM(E10:E20)</f>
        <v>0</v>
      </c>
      <c r="F3" s="77"/>
      <c r="G3" s="168">
        <f>SUM(G10:G20)</f>
        <v>0</v>
      </c>
      <c r="H3" s="168">
        <f>SUM(H10:H20)+SUM(I10:I20)</f>
        <v>0</v>
      </c>
      <c r="I3" s="78">
        <f>SUM(G3:H3)</f>
        <v>0</v>
      </c>
      <c r="L3" s="73"/>
    </row>
    <row r="4" spans="1:12" ht="15" hidden="1">
      <c r="A4" s="288"/>
      <c r="B4" s="288"/>
      <c r="C4" s="117" t="s">
        <v>95</v>
      </c>
      <c r="D4" s="75"/>
      <c r="E4" s="76">
        <f>SUM(E21:E111)</f>
        <v>0</v>
      </c>
      <c r="F4" s="77"/>
      <c r="G4" s="168">
        <f>SUM(G21:G111)</f>
        <v>0</v>
      </c>
      <c r="H4" s="168">
        <f>SUM(H21:H111)+SUM(I21:I111)</f>
        <v>0</v>
      </c>
      <c r="I4" s="78">
        <f>SUM(G4:H4)</f>
        <v>0</v>
      </c>
      <c r="L4" s="73"/>
    </row>
    <row r="5" spans="1:10" ht="21" customHeight="1" thickTop="1">
      <c r="A5" s="79" t="s">
        <v>86</v>
      </c>
      <c r="B5" s="80"/>
      <c r="C5" s="289" t="s">
        <v>96</v>
      </c>
      <c r="D5" s="289"/>
      <c r="E5" s="289"/>
      <c r="F5" s="289"/>
      <c r="G5" s="289"/>
      <c r="H5" s="289"/>
      <c r="I5" s="289"/>
      <c r="J5" s="289"/>
    </row>
    <row r="6" spans="1:10" ht="18.75" thickBot="1">
      <c r="A6" s="80"/>
      <c r="B6" s="80"/>
      <c r="C6" s="290" t="s">
        <v>135</v>
      </c>
      <c r="D6" s="290"/>
      <c r="E6" s="290"/>
      <c r="F6" s="290"/>
      <c r="G6" s="290"/>
      <c r="H6" s="290"/>
      <c r="I6" s="290"/>
      <c r="J6" s="290"/>
    </row>
    <row r="7" spans="1:15" ht="19.5" thickBot="1" thickTop="1">
      <c r="A7" s="285" t="str">
        <f>IF(Statement!A33="","",Statement!A33)</f>
        <v>  </v>
      </c>
      <c r="B7" s="285"/>
      <c r="C7" s="285"/>
      <c r="D7" s="285"/>
      <c r="E7" s="285"/>
      <c r="F7" s="285"/>
      <c r="G7" s="285"/>
      <c r="H7" s="285"/>
      <c r="I7" s="285"/>
      <c r="J7" s="285"/>
      <c r="K7" s="82"/>
      <c r="L7" s="82"/>
      <c r="M7" s="82"/>
      <c r="N7" s="82"/>
      <c r="O7" s="82"/>
    </row>
    <row r="8" spans="1:10" ht="30.75" thickBot="1">
      <c r="A8" s="119" t="s">
        <v>97</v>
      </c>
      <c r="B8" s="120" t="s">
        <v>29</v>
      </c>
      <c r="C8" s="120" t="s">
        <v>87</v>
      </c>
      <c r="D8" s="119" t="s">
        <v>98</v>
      </c>
      <c r="E8" s="121" t="s">
        <v>89</v>
      </c>
      <c r="F8" s="122" t="s">
        <v>90</v>
      </c>
      <c r="G8" s="122" t="s">
        <v>91</v>
      </c>
      <c r="H8" s="122" t="s">
        <v>99</v>
      </c>
      <c r="I8" s="122" t="s">
        <v>100</v>
      </c>
      <c r="J8" s="123" t="s">
        <v>101</v>
      </c>
    </row>
    <row r="9" spans="1:12" s="87" customFormat="1" ht="16.5" thickBot="1">
      <c r="A9" s="83"/>
      <c r="B9" s="84"/>
      <c r="C9" s="84"/>
      <c r="D9" s="83"/>
      <c r="E9" s="85"/>
      <c r="F9" s="86"/>
      <c r="G9" s="86"/>
      <c r="H9" s="86"/>
      <c r="I9" s="86"/>
      <c r="J9" s="152"/>
      <c r="K9" s="68"/>
      <c r="L9" s="68"/>
    </row>
    <row r="10" spans="1:10" s="144" customFormat="1" ht="3" customHeight="1">
      <c r="A10" s="88"/>
      <c r="B10" s="134"/>
      <c r="C10" s="143"/>
      <c r="D10" s="149"/>
      <c r="E10" s="125"/>
      <c r="F10" s="56"/>
      <c r="G10" s="89"/>
      <c r="H10" s="130"/>
      <c r="I10" s="130"/>
      <c r="J10" s="90"/>
    </row>
    <row r="11" spans="1:10" s="144" customFormat="1" ht="15">
      <c r="A11" s="88" t="s">
        <v>24</v>
      </c>
      <c r="B11" s="135"/>
      <c r="C11" s="143" t="s">
        <v>102</v>
      </c>
      <c r="D11" s="150"/>
      <c r="E11" s="126"/>
      <c r="F11" s="56">
        <f>IF(ISBLANK(B11),0,IF(B11&gt;=Statement!$B$4,Statement!$F$4,Statement!$F$3))</f>
        <v>0</v>
      </c>
      <c r="G11" s="89" t="str">
        <f>IF(F11=0,"Select Rate",E11*F11)</f>
        <v>Select Rate</v>
      </c>
      <c r="H11" s="131"/>
      <c r="I11" s="131"/>
      <c r="J11" s="90">
        <f>IF(SUM(G11:I11)&gt;0,SUM(G11:I11),"")</f>
      </c>
    </row>
    <row r="12" spans="1:10" s="144" customFormat="1" ht="16.5" customHeight="1">
      <c r="A12" s="88" t="s">
        <v>24</v>
      </c>
      <c r="B12" s="135"/>
      <c r="C12" s="143" t="s">
        <v>102</v>
      </c>
      <c r="D12" s="150"/>
      <c r="E12" s="126"/>
      <c r="F12" s="56">
        <f>IF(ISBLANK(B12),0,IF(B12&gt;=Statement!$B$4,Statement!$F$4,Statement!$F$3))</f>
        <v>0</v>
      </c>
      <c r="G12" s="89" t="str">
        <f aca="true" t="shared" si="0" ref="G12:G75">IF(F12=0,"Select Rate",E12*F12)</f>
        <v>Select Rate</v>
      </c>
      <c r="H12" s="131"/>
      <c r="I12" s="131"/>
      <c r="J12" s="90">
        <f aca="true" t="shared" si="1" ref="J12:J78">IF(SUM(G12:I12)&gt;0,SUM(G12:I12),"")</f>
      </c>
    </row>
    <row r="13" spans="1:10" s="144" customFormat="1" ht="16.5" customHeight="1">
      <c r="A13" s="88" t="s">
        <v>24</v>
      </c>
      <c r="B13" s="135"/>
      <c r="C13" s="143" t="s">
        <v>102</v>
      </c>
      <c r="D13" s="150"/>
      <c r="E13" s="126"/>
      <c r="F13" s="56">
        <f>IF(ISBLANK(B13),0,IF(B13&gt;=Statement!$B$4,Statement!$F$4,Statement!$F$3))</f>
        <v>0</v>
      </c>
      <c r="G13" s="89" t="str">
        <f t="shared" si="0"/>
        <v>Select Rate</v>
      </c>
      <c r="H13" s="131"/>
      <c r="I13" s="131"/>
      <c r="J13" s="90">
        <f t="shared" si="1"/>
      </c>
    </row>
    <row r="14" spans="1:10" s="144" customFormat="1" ht="16.5" customHeight="1">
      <c r="A14" s="88" t="s">
        <v>24</v>
      </c>
      <c r="B14" s="135"/>
      <c r="C14" s="143" t="s">
        <v>102</v>
      </c>
      <c r="D14" s="150"/>
      <c r="E14" s="126"/>
      <c r="F14" s="56">
        <f>IF(ISBLANK(B14),0,IF(B14&gt;=Statement!$B$4,Statement!$F$4,Statement!$F$3))</f>
        <v>0</v>
      </c>
      <c r="G14" s="89" t="str">
        <f t="shared" si="0"/>
        <v>Select Rate</v>
      </c>
      <c r="H14" s="131"/>
      <c r="I14" s="131"/>
      <c r="J14" s="90">
        <f t="shared" si="1"/>
      </c>
    </row>
    <row r="15" spans="1:10" s="144" customFormat="1" ht="15.75" customHeight="1">
      <c r="A15" s="88" t="s">
        <v>24</v>
      </c>
      <c r="B15" s="135"/>
      <c r="C15" s="143" t="s">
        <v>102</v>
      </c>
      <c r="D15" s="150"/>
      <c r="E15" s="126"/>
      <c r="F15" s="56">
        <f>IF(ISBLANK(B15),0,IF(B15&gt;=Statement!$B$4,Statement!$F$4,Statement!$F$3))</f>
        <v>0</v>
      </c>
      <c r="G15" s="89" t="str">
        <f t="shared" si="0"/>
        <v>Select Rate</v>
      </c>
      <c r="H15" s="131"/>
      <c r="I15" s="131"/>
      <c r="J15" s="90">
        <f t="shared" si="1"/>
      </c>
    </row>
    <row r="16" spans="1:10" s="144" customFormat="1" ht="15">
      <c r="A16" s="88" t="s">
        <v>24</v>
      </c>
      <c r="B16" s="135"/>
      <c r="C16" s="143" t="s">
        <v>102</v>
      </c>
      <c r="D16" s="150"/>
      <c r="E16" s="126"/>
      <c r="F16" s="56">
        <f>IF(ISBLANK(B16),0,IF(B16&gt;=Statement!$B$4,Statement!$F$4,Statement!$F$3))</f>
        <v>0</v>
      </c>
      <c r="G16" s="89" t="str">
        <f t="shared" si="0"/>
        <v>Select Rate</v>
      </c>
      <c r="H16" s="131"/>
      <c r="I16" s="131"/>
      <c r="J16" s="90">
        <f t="shared" si="1"/>
      </c>
    </row>
    <row r="17" spans="1:10" s="144" customFormat="1" ht="15">
      <c r="A17" s="88" t="s">
        <v>24</v>
      </c>
      <c r="B17" s="135"/>
      <c r="C17" s="143" t="s">
        <v>102</v>
      </c>
      <c r="D17" s="150"/>
      <c r="E17" s="126"/>
      <c r="F17" s="56">
        <f>IF(ISBLANK(B17),0,IF(B17&gt;=Statement!$B$4,Statement!$F$4,Statement!$F$3))</f>
        <v>0</v>
      </c>
      <c r="G17" s="89" t="str">
        <f t="shared" si="0"/>
        <v>Select Rate</v>
      </c>
      <c r="H17" s="131"/>
      <c r="I17" s="131"/>
      <c r="J17" s="90">
        <f t="shared" si="1"/>
      </c>
    </row>
    <row r="18" spans="1:10" s="144" customFormat="1" ht="15">
      <c r="A18" s="88" t="s">
        <v>24</v>
      </c>
      <c r="B18" s="135"/>
      <c r="C18" s="143" t="s">
        <v>102</v>
      </c>
      <c r="D18" s="150"/>
      <c r="E18" s="126"/>
      <c r="F18" s="56">
        <f>IF(ISBLANK(B18),0,IF(B18&gt;=Statement!$B$4,Statement!$F$4,Statement!$F$3))</f>
        <v>0</v>
      </c>
      <c r="G18" s="89" t="str">
        <f t="shared" si="0"/>
        <v>Select Rate</v>
      </c>
      <c r="H18" s="131"/>
      <c r="I18" s="131"/>
      <c r="J18" s="90">
        <f t="shared" si="1"/>
      </c>
    </row>
    <row r="19" spans="1:10" s="144" customFormat="1" ht="15">
      <c r="A19" s="88" t="s">
        <v>24</v>
      </c>
      <c r="B19" s="135"/>
      <c r="C19" s="143" t="s">
        <v>102</v>
      </c>
      <c r="D19" s="150"/>
      <c r="E19" s="126"/>
      <c r="F19" s="56">
        <f>IF(ISBLANK(B19),0,IF(B19&gt;=Statement!$B$4,Statement!$F$4,Statement!$F$3))</f>
        <v>0</v>
      </c>
      <c r="G19" s="89" t="str">
        <f t="shared" si="0"/>
        <v>Select Rate</v>
      </c>
      <c r="H19" s="131"/>
      <c r="I19" s="131"/>
      <c r="J19" s="90">
        <f t="shared" si="1"/>
      </c>
    </row>
    <row r="20" spans="1:10" s="144" customFormat="1" ht="15.75" thickBot="1">
      <c r="A20" s="91" t="s">
        <v>24</v>
      </c>
      <c r="B20" s="136"/>
      <c r="C20" s="145" t="s">
        <v>102</v>
      </c>
      <c r="D20" s="151"/>
      <c r="E20" s="127"/>
      <c r="F20" s="124">
        <f>IF(ISBLANK(B20),0,IF(B20&gt;=Statement!$B$4,Statement!$F$4,Statement!$F$3))</f>
        <v>0</v>
      </c>
      <c r="G20" s="92" t="str">
        <f t="shared" si="0"/>
        <v>Select Rate</v>
      </c>
      <c r="H20" s="132"/>
      <c r="I20" s="132"/>
      <c r="J20" s="90">
        <f t="shared" si="1"/>
      </c>
    </row>
    <row r="21" spans="1:10" s="144" customFormat="1" ht="15">
      <c r="A21" s="88" t="s">
        <v>23</v>
      </c>
      <c r="B21" s="135"/>
      <c r="C21" s="143" t="s">
        <v>103</v>
      </c>
      <c r="D21" s="150"/>
      <c r="E21" s="126"/>
      <c r="F21" s="56">
        <f>IF(ISBLANK(B21),0,IF(B21&gt;=Statement!$B$4,Statement!$F$4,Statement!$F$3))</f>
        <v>0</v>
      </c>
      <c r="G21" s="89" t="str">
        <f t="shared" si="0"/>
        <v>Select Rate</v>
      </c>
      <c r="H21" s="131"/>
      <c r="I21" s="131"/>
      <c r="J21" s="90">
        <f t="shared" si="1"/>
      </c>
    </row>
    <row r="22" spans="1:10" s="144" customFormat="1" ht="15">
      <c r="A22" s="88" t="s">
        <v>23</v>
      </c>
      <c r="B22" s="135"/>
      <c r="C22" s="143" t="s">
        <v>103</v>
      </c>
      <c r="D22" s="150"/>
      <c r="E22" s="126"/>
      <c r="F22" s="56">
        <f>IF(ISBLANK(B22),0,IF(B22&gt;=Statement!$B$4,Statement!$F$4,Statement!$F$3))</f>
        <v>0</v>
      </c>
      <c r="G22" s="89" t="str">
        <f t="shared" si="0"/>
        <v>Select Rate</v>
      </c>
      <c r="H22" s="131"/>
      <c r="I22" s="131"/>
      <c r="J22" s="90">
        <f t="shared" si="1"/>
      </c>
    </row>
    <row r="23" spans="1:10" s="144" customFormat="1" ht="15">
      <c r="A23" s="88" t="s">
        <v>23</v>
      </c>
      <c r="B23" s="135"/>
      <c r="C23" s="143" t="s">
        <v>103</v>
      </c>
      <c r="D23" s="150"/>
      <c r="E23" s="126"/>
      <c r="F23" s="56">
        <f>IF(ISBLANK(B23),0,IF(B23&gt;=Statement!$B$4,Statement!$F$4,Statement!$F$3))</f>
        <v>0</v>
      </c>
      <c r="G23" s="89" t="str">
        <f t="shared" si="0"/>
        <v>Select Rate</v>
      </c>
      <c r="H23" s="131"/>
      <c r="I23" s="131"/>
      <c r="J23" s="90">
        <f t="shared" si="1"/>
      </c>
    </row>
    <row r="24" spans="1:10" s="144" customFormat="1" ht="15">
      <c r="A24" s="88" t="s">
        <v>23</v>
      </c>
      <c r="B24" s="135"/>
      <c r="C24" s="143" t="s">
        <v>103</v>
      </c>
      <c r="D24" s="150"/>
      <c r="E24" s="126"/>
      <c r="F24" s="56">
        <f>IF(ISBLANK(B24),0,IF(B24&gt;=Statement!$B$4,Statement!$F$4,Statement!$F$3))</f>
        <v>0</v>
      </c>
      <c r="G24" s="89" t="str">
        <f t="shared" si="0"/>
        <v>Select Rate</v>
      </c>
      <c r="H24" s="131"/>
      <c r="I24" s="131"/>
      <c r="J24" s="90">
        <f t="shared" si="1"/>
      </c>
    </row>
    <row r="25" spans="1:10" s="144" customFormat="1" ht="15">
      <c r="A25" s="88" t="s">
        <v>23</v>
      </c>
      <c r="B25" s="135"/>
      <c r="C25" s="143" t="s">
        <v>103</v>
      </c>
      <c r="D25" s="150"/>
      <c r="E25" s="126"/>
      <c r="F25" s="56">
        <f>IF(ISBLANK(B25),0,IF(B25&gt;=Statement!$B$4,Statement!$F$4,Statement!$F$3))</f>
        <v>0</v>
      </c>
      <c r="G25" s="89" t="str">
        <f t="shared" si="0"/>
        <v>Select Rate</v>
      </c>
      <c r="H25" s="131"/>
      <c r="I25" s="131"/>
      <c r="J25" s="90">
        <f t="shared" si="1"/>
      </c>
    </row>
    <row r="26" spans="1:10" s="144" customFormat="1" ht="15">
      <c r="A26" s="88" t="s">
        <v>23</v>
      </c>
      <c r="B26" s="135"/>
      <c r="C26" s="143" t="s">
        <v>103</v>
      </c>
      <c r="D26" s="150"/>
      <c r="E26" s="126"/>
      <c r="F26" s="56">
        <f>IF(ISBLANK(B26),0,IF(B26&gt;=Statement!$B$4,Statement!$F$4,Statement!$F$3))</f>
        <v>0</v>
      </c>
      <c r="G26" s="89" t="str">
        <f t="shared" si="0"/>
        <v>Select Rate</v>
      </c>
      <c r="H26" s="131"/>
      <c r="I26" s="131"/>
      <c r="J26" s="90">
        <f t="shared" si="1"/>
      </c>
    </row>
    <row r="27" spans="1:10" s="144" customFormat="1" ht="15.75" thickBot="1">
      <c r="A27" s="91" t="s">
        <v>23</v>
      </c>
      <c r="B27" s="136"/>
      <c r="C27" s="167" t="s">
        <v>103</v>
      </c>
      <c r="D27" s="151"/>
      <c r="E27" s="127"/>
      <c r="F27" s="124">
        <f>IF(ISBLANK(B27),0,IF(B27&gt;=Statement!$B$4,Statement!$F$4,Statement!$F$3))</f>
        <v>0</v>
      </c>
      <c r="G27" s="92" t="str">
        <f t="shared" si="0"/>
        <v>Select Rate</v>
      </c>
      <c r="H27" s="132"/>
      <c r="I27" s="132"/>
      <c r="J27" s="90">
        <f t="shared" si="1"/>
      </c>
    </row>
    <row r="28" spans="1:10" s="144" customFormat="1" ht="15">
      <c r="A28" s="88" t="s">
        <v>23</v>
      </c>
      <c r="B28" s="146">
        <v>41306</v>
      </c>
      <c r="C28" s="143" t="s">
        <v>103</v>
      </c>
      <c r="D28" s="150"/>
      <c r="E28" s="128"/>
      <c r="F28" s="56">
        <f>IF(ISBLANK(B28),0,IF(B28&gt;=Statement!$B$4,Statement!$F$4,Statement!$F$3))</f>
        <v>0</v>
      </c>
      <c r="G28" s="89" t="str">
        <f t="shared" si="0"/>
        <v>Select Rate</v>
      </c>
      <c r="H28" s="131"/>
      <c r="I28" s="131"/>
      <c r="J28" s="90">
        <f t="shared" si="1"/>
      </c>
    </row>
    <row r="29" spans="1:10" s="144" customFormat="1" ht="15">
      <c r="A29" s="88" t="s">
        <v>23</v>
      </c>
      <c r="B29" s="146">
        <f aca="true" t="shared" si="2" ref="B29:B92">+B28+1</f>
        <v>41307</v>
      </c>
      <c r="C29" s="143" t="s">
        <v>103</v>
      </c>
      <c r="D29" s="150"/>
      <c r="E29" s="128"/>
      <c r="F29" s="56">
        <f>IF(ISBLANK(B29),0,IF(B29&gt;=Statement!$B$4,Statement!$F$4,Statement!$F$3))</f>
        <v>0</v>
      </c>
      <c r="G29" s="89" t="str">
        <f t="shared" si="0"/>
        <v>Select Rate</v>
      </c>
      <c r="H29" s="131"/>
      <c r="I29" s="131"/>
      <c r="J29" s="90">
        <f t="shared" si="1"/>
      </c>
    </row>
    <row r="30" spans="1:10" s="144" customFormat="1" ht="15">
      <c r="A30" s="88" t="s">
        <v>23</v>
      </c>
      <c r="B30" s="146">
        <f>+B29+1</f>
        <v>41308</v>
      </c>
      <c r="C30" s="143" t="s">
        <v>103</v>
      </c>
      <c r="D30" s="150"/>
      <c r="E30" s="128"/>
      <c r="F30" s="56">
        <f>IF(ISBLANK(B30),0,IF(B30&gt;=Statement!$B$4,Statement!$F$4,Statement!$F$3))</f>
        <v>0</v>
      </c>
      <c r="G30" s="89" t="str">
        <f t="shared" si="0"/>
        <v>Select Rate</v>
      </c>
      <c r="H30" s="131"/>
      <c r="I30" s="131"/>
      <c r="J30" s="90">
        <f t="shared" si="1"/>
      </c>
    </row>
    <row r="31" spans="1:10" s="144" customFormat="1" ht="15">
      <c r="A31" s="88" t="s">
        <v>23</v>
      </c>
      <c r="B31" s="146">
        <f t="shared" si="2"/>
        <v>41309</v>
      </c>
      <c r="C31" s="143" t="s">
        <v>103</v>
      </c>
      <c r="D31" s="150"/>
      <c r="E31" s="128"/>
      <c r="F31" s="56">
        <f>IF(ISBLANK(B31),0,IF(B31&gt;=Statement!$B$4,Statement!$F$4,Statement!$F$3))</f>
        <v>0</v>
      </c>
      <c r="G31" s="89" t="str">
        <f t="shared" si="0"/>
        <v>Select Rate</v>
      </c>
      <c r="H31" s="131"/>
      <c r="I31" s="131"/>
      <c r="J31" s="90">
        <f t="shared" si="1"/>
      </c>
    </row>
    <row r="32" spans="1:10" s="144" customFormat="1" ht="15">
      <c r="A32" s="88" t="s">
        <v>23</v>
      </c>
      <c r="B32" s="146">
        <f t="shared" si="2"/>
        <v>41310</v>
      </c>
      <c r="C32" s="143" t="s">
        <v>103</v>
      </c>
      <c r="D32" s="150"/>
      <c r="E32" s="128"/>
      <c r="F32" s="56">
        <f>IF(ISBLANK(B32),0,IF(B32&gt;=Statement!$B$4,Statement!$F$4,Statement!$F$3))</f>
        <v>0</v>
      </c>
      <c r="G32" s="89" t="str">
        <f t="shared" si="0"/>
        <v>Select Rate</v>
      </c>
      <c r="H32" s="131"/>
      <c r="I32" s="131"/>
      <c r="J32" s="90">
        <f t="shared" si="1"/>
      </c>
    </row>
    <row r="33" spans="1:10" s="144" customFormat="1" ht="15">
      <c r="A33" s="88" t="s">
        <v>23</v>
      </c>
      <c r="B33" s="146">
        <f t="shared" si="2"/>
        <v>41311</v>
      </c>
      <c r="C33" s="143" t="s">
        <v>103</v>
      </c>
      <c r="D33" s="150"/>
      <c r="E33" s="128"/>
      <c r="F33" s="56">
        <f>IF(ISBLANK(B33),0,IF(B33&gt;=Statement!$B$4,Statement!$F$4,Statement!$F$3))</f>
        <v>0</v>
      </c>
      <c r="G33" s="89" t="str">
        <f t="shared" si="0"/>
        <v>Select Rate</v>
      </c>
      <c r="H33" s="131"/>
      <c r="I33" s="131"/>
      <c r="J33" s="90">
        <f t="shared" si="1"/>
      </c>
    </row>
    <row r="34" spans="1:10" s="144" customFormat="1" ht="15">
      <c r="A34" s="88" t="s">
        <v>23</v>
      </c>
      <c r="B34" s="146">
        <f t="shared" si="2"/>
        <v>41312</v>
      </c>
      <c r="C34" s="143" t="s">
        <v>103</v>
      </c>
      <c r="D34" s="150"/>
      <c r="E34" s="128"/>
      <c r="F34" s="56">
        <f>IF(ISBLANK(B34),0,IF(B34&gt;=Statement!$B$4,Statement!$F$4,Statement!$F$3))</f>
        <v>0</v>
      </c>
      <c r="G34" s="89" t="str">
        <f t="shared" si="0"/>
        <v>Select Rate</v>
      </c>
      <c r="H34" s="131"/>
      <c r="I34" s="131"/>
      <c r="J34" s="90">
        <f t="shared" si="1"/>
      </c>
    </row>
    <row r="35" spans="1:10" s="144" customFormat="1" ht="15">
      <c r="A35" s="88" t="s">
        <v>23</v>
      </c>
      <c r="B35" s="146">
        <f t="shared" si="2"/>
        <v>41313</v>
      </c>
      <c r="C35" s="143" t="s">
        <v>103</v>
      </c>
      <c r="D35" s="150"/>
      <c r="E35" s="128"/>
      <c r="F35" s="56">
        <f>IF(ISBLANK(B35),0,IF(B35&gt;=Statement!$B$4,Statement!$F$4,Statement!$F$3))</f>
        <v>0</v>
      </c>
      <c r="G35" s="89" t="str">
        <f t="shared" si="0"/>
        <v>Select Rate</v>
      </c>
      <c r="H35" s="131"/>
      <c r="I35" s="131"/>
      <c r="J35" s="90">
        <f t="shared" si="1"/>
      </c>
    </row>
    <row r="36" spans="1:10" s="144" customFormat="1" ht="15">
      <c r="A36" s="88" t="s">
        <v>23</v>
      </c>
      <c r="B36" s="146">
        <f t="shared" si="2"/>
        <v>41314</v>
      </c>
      <c r="C36" s="143" t="s">
        <v>103</v>
      </c>
      <c r="D36" s="150"/>
      <c r="E36" s="128"/>
      <c r="F36" s="56">
        <f>IF(ISBLANK(B36),0,IF(B36&gt;=Statement!$B$4,Statement!$F$4,Statement!$F$3))</f>
        <v>0</v>
      </c>
      <c r="G36" s="89" t="str">
        <f t="shared" si="0"/>
        <v>Select Rate</v>
      </c>
      <c r="H36" s="131"/>
      <c r="I36" s="131"/>
      <c r="J36" s="90">
        <f t="shared" si="1"/>
      </c>
    </row>
    <row r="37" spans="1:10" s="144" customFormat="1" ht="15">
      <c r="A37" s="88" t="s">
        <v>23</v>
      </c>
      <c r="B37" s="146">
        <f t="shared" si="2"/>
        <v>41315</v>
      </c>
      <c r="C37" s="143" t="s">
        <v>103</v>
      </c>
      <c r="D37" s="150"/>
      <c r="E37" s="128"/>
      <c r="F37" s="56">
        <f>IF(ISBLANK(B37),0,IF(B37&gt;=Statement!$B$4,Statement!$F$4,Statement!$F$3))</f>
        <v>0</v>
      </c>
      <c r="G37" s="89" t="str">
        <f t="shared" si="0"/>
        <v>Select Rate</v>
      </c>
      <c r="H37" s="131"/>
      <c r="I37" s="131"/>
      <c r="J37" s="90">
        <f t="shared" si="1"/>
      </c>
    </row>
    <row r="38" spans="1:10" s="144" customFormat="1" ht="15">
      <c r="A38" s="88" t="s">
        <v>23</v>
      </c>
      <c r="B38" s="146">
        <f t="shared" si="2"/>
        <v>41316</v>
      </c>
      <c r="C38" s="143" t="s">
        <v>103</v>
      </c>
      <c r="D38" s="150"/>
      <c r="E38" s="128"/>
      <c r="F38" s="56">
        <f>IF(ISBLANK(B38),0,IF(B38&gt;=Statement!$B$4,Statement!$F$4,Statement!$F$3))</f>
        <v>0</v>
      </c>
      <c r="G38" s="89" t="str">
        <f t="shared" si="0"/>
        <v>Select Rate</v>
      </c>
      <c r="H38" s="131"/>
      <c r="I38" s="131"/>
      <c r="J38" s="90">
        <f t="shared" si="1"/>
      </c>
    </row>
    <row r="39" spans="1:10" s="144" customFormat="1" ht="15">
      <c r="A39" s="88" t="s">
        <v>23</v>
      </c>
      <c r="B39" s="146">
        <f t="shared" si="2"/>
        <v>41317</v>
      </c>
      <c r="C39" s="143" t="s">
        <v>103</v>
      </c>
      <c r="D39" s="150"/>
      <c r="E39" s="128"/>
      <c r="F39" s="56">
        <f>IF(ISBLANK(B39),0,IF(B39&gt;=Statement!$B$4,Statement!$F$4,Statement!$F$3))</f>
        <v>0</v>
      </c>
      <c r="G39" s="89" t="str">
        <f t="shared" si="0"/>
        <v>Select Rate</v>
      </c>
      <c r="H39" s="131"/>
      <c r="I39" s="131"/>
      <c r="J39" s="90">
        <f t="shared" si="1"/>
      </c>
    </row>
    <row r="40" spans="1:10" s="144" customFormat="1" ht="15">
      <c r="A40" s="88" t="s">
        <v>23</v>
      </c>
      <c r="B40" s="146">
        <f t="shared" si="2"/>
        <v>41318</v>
      </c>
      <c r="C40" s="143" t="s">
        <v>103</v>
      </c>
      <c r="D40" s="150"/>
      <c r="E40" s="128"/>
      <c r="F40" s="56">
        <f>IF(ISBLANK(B40),0,IF(B40&gt;=Statement!$B$4,Statement!$F$4,Statement!$F$3))</f>
        <v>0</v>
      </c>
      <c r="G40" s="89" t="str">
        <f t="shared" si="0"/>
        <v>Select Rate</v>
      </c>
      <c r="H40" s="131"/>
      <c r="I40" s="131"/>
      <c r="J40" s="90">
        <f t="shared" si="1"/>
      </c>
    </row>
    <row r="41" spans="1:10" s="144" customFormat="1" ht="15">
      <c r="A41" s="88" t="s">
        <v>23</v>
      </c>
      <c r="B41" s="146">
        <f t="shared" si="2"/>
        <v>41319</v>
      </c>
      <c r="C41" s="143" t="s">
        <v>103</v>
      </c>
      <c r="D41" s="150"/>
      <c r="E41" s="128"/>
      <c r="F41" s="56">
        <f>IF(ISBLANK(B41),0,IF(B41&gt;=Statement!$B$4,Statement!$F$4,Statement!$F$3))</f>
        <v>0</v>
      </c>
      <c r="G41" s="89" t="str">
        <f t="shared" si="0"/>
        <v>Select Rate</v>
      </c>
      <c r="H41" s="131"/>
      <c r="I41" s="131"/>
      <c r="J41" s="90">
        <f t="shared" si="1"/>
      </c>
    </row>
    <row r="42" spans="1:10" s="144" customFormat="1" ht="15">
      <c r="A42" s="88" t="s">
        <v>23</v>
      </c>
      <c r="B42" s="146">
        <f t="shared" si="2"/>
        <v>41320</v>
      </c>
      <c r="C42" s="143" t="s">
        <v>103</v>
      </c>
      <c r="D42" s="150"/>
      <c r="E42" s="128"/>
      <c r="F42" s="56">
        <f>IF(ISBLANK(B42),0,IF(B42&gt;=Statement!$B$4,Statement!$F$4,Statement!$F$3))</f>
        <v>0</v>
      </c>
      <c r="G42" s="89" t="str">
        <f t="shared" si="0"/>
        <v>Select Rate</v>
      </c>
      <c r="H42" s="131"/>
      <c r="I42" s="131"/>
      <c r="J42" s="90">
        <f t="shared" si="1"/>
      </c>
    </row>
    <row r="43" spans="1:10" s="144" customFormat="1" ht="15">
      <c r="A43" s="88" t="s">
        <v>23</v>
      </c>
      <c r="B43" s="146">
        <f t="shared" si="2"/>
        <v>41321</v>
      </c>
      <c r="C43" s="143" t="s">
        <v>103</v>
      </c>
      <c r="D43" s="150"/>
      <c r="E43" s="128"/>
      <c r="F43" s="56">
        <f>IF(ISBLANK(B43),0,IF(B43&gt;=Statement!$B$4,Statement!$F$4,Statement!$F$3))</f>
        <v>0</v>
      </c>
      <c r="G43" s="89" t="str">
        <f t="shared" si="0"/>
        <v>Select Rate</v>
      </c>
      <c r="H43" s="131"/>
      <c r="I43" s="131"/>
      <c r="J43" s="90">
        <f t="shared" si="1"/>
      </c>
    </row>
    <row r="44" spans="1:10" s="144" customFormat="1" ht="15">
      <c r="A44" s="88" t="s">
        <v>23</v>
      </c>
      <c r="B44" s="146">
        <f t="shared" si="2"/>
        <v>41322</v>
      </c>
      <c r="C44" s="143" t="s">
        <v>103</v>
      </c>
      <c r="D44" s="150"/>
      <c r="E44" s="128"/>
      <c r="F44" s="56">
        <f>IF(ISBLANK(B44),0,IF(B44&gt;=Statement!$B$4,Statement!$F$4,Statement!$F$3))</f>
        <v>0</v>
      </c>
      <c r="G44" s="89" t="str">
        <f t="shared" si="0"/>
        <v>Select Rate</v>
      </c>
      <c r="H44" s="131"/>
      <c r="I44" s="131"/>
      <c r="J44" s="90">
        <f t="shared" si="1"/>
      </c>
    </row>
    <row r="45" spans="1:10" s="144" customFormat="1" ht="15">
      <c r="A45" s="88" t="s">
        <v>23</v>
      </c>
      <c r="B45" s="146">
        <f t="shared" si="2"/>
        <v>41323</v>
      </c>
      <c r="C45" s="143" t="s">
        <v>103</v>
      </c>
      <c r="D45" s="150"/>
      <c r="E45" s="128"/>
      <c r="F45" s="56">
        <f>IF(ISBLANK(B45),0,IF(B45&gt;=Statement!$B$4,Statement!$F$4,Statement!$F$3))</f>
        <v>0</v>
      </c>
      <c r="G45" s="89" t="str">
        <f t="shared" si="0"/>
        <v>Select Rate</v>
      </c>
      <c r="H45" s="131"/>
      <c r="I45" s="131"/>
      <c r="J45" s="90">
        <f t="shared" si="1"/>
      </c>
    </row>
    <row r="46" spans="1:10" s="144" customFormat="1" ht="15">
      <c r="A46" s="88" t="s">
        <v>23</v>
      </c>
      <c r="B46" s="146">
        <f t="shared" si="2"/>
        <v>41324</v>
      </c>
      <c r="C46" s="143" t="s">
        <v>103</v>
      </c>
      <c r="D46" s="150"/>
      <c r="E46" s="128"/>
      <c r="F46" s="56">
        <f>IF(ISBLANK(B46),0,IF(B46&gt;=Statement!$B$4,Statement!$F$4,Statement!$F$3))</f>
        <v>0</v>
      </c>
      <c r="G46" s="89" t="str">
        <f t="shared" si="0"/>
        <v>Select Rate</v>
      </c>
      <c r="H46" s="131"/>
      <c r="I46" s="131"/>
      <c r="J46" s="90">
        <f t="shared" si="1"/>
      </c>
    </row>
    <row r="47" spans="1:10" s="144" customFormat="1" ht="15">
      <c r="A47" s="88" t="s">
        <v>23</v>
      </c>
      <c r="B47" s="146">
        <f t="shared" si="2"/>
        <v>41325</v>
      </c>
      <c r="C47" s="143" t="s">
        <v>103</v>
      </c>
      <c r="D47" s="150"/>
      <c r="E47" s="128"/>
      <c r="F47" s="56">
        <f>IF(ISBLANK(B47),0,IF(B47&gt;=Statement!$B$4,Statement!$F$4,Statement!$F$3))</f>
        <v>0</v>
      </c>
      <c r="G47" s="89" t="str">
        <f t="shared" si="0"/>
        <v>Select Rate</v>
      </c>
      <c r="H47" s="131"/>
      <c r="I47" s="131"/>
      <c r="J47" s="90">
        <f t="shared" si="1"/>
      </c>
    </row>
    <row r="48" spans="1:10" s="144" customFormat="1" ht="15">
      <c r="A48" s="88" t="s">
        <v>23</v>
      </c>
      <c r="B48" s="146">
        <f t="shared" si="2"/>
        <v>41326</v>
      </c>
      <c r="C48" s="143" t="s">
        <v>103</v>
      </c>
      <c r="D48" s="150"/>
      <c r="E48" s="128"/>
      <c r="F48" s="56">
        <f>IF(ISBLANK(B48),0,IF(B48&gt;=Statement!$B$4,Statement!$F$4,Statement!$F$3))</f>
        <v>0</v>
      </c>
      <c r="G48" s="89" t="str">
        <f t="shared" si="0"/>
        <v>Select Rate</v>
      </c>
      <c r="H48" s="131"/>
      <c r="I48" s="131"/>
      <c r="J48" s="90">
        <f t="shared" si="1"/>
      </c>
    </row>
    <row r="49" spans="1:10" s="144" customFormat="1" ht="15">
      <c r="A49" s="88" t="s">
        <v>23</v>
      </c>
      <c r="B49" s="146">
        <f t="shared" si="2"/>
        <v>41327</v>
      </c>
      <c r="C49" s="143" t="s">
        <v>103</v>
      </c>
      <c r="D49" s="150"/>
      <c r="E49" s="128"/>
      <c r="F49" s="56">
        <f>IF(ISBLANK(B49),0,IF(B49&gt;=Statement!$B$4,Statement!$F$4,Statement!$F$3))</f>
        <v>0</v>
      </c>
      <c r="G49" s="89" t="str">
        <f t="shared" si="0"/>
        <v>Select Rate</v>
      </c>
      <c r="H49" s="131"/>
      <c r="I49" s="131"/>
      <c r="J49" s="90">
        <f t="shared" si="1"/>
      </c>
    </row>
    <row r="50" spans="1:10" s="144" customFormat="1" ht="15">
      <c r="A50" s="88" t="s">
        <v>23</v>
      </c>
      <c r="B50" s="146">
        <f t="shared" si="2"/>
        <v>41328</v>
      </c>
      <c r="C50" s="143" t="s">
        <v>103</v>
      </c>
      <c r="D50" s="150"/>
      <c r="E50" s="128"/>
      <c r="F50" s="56">
        <f>IF(ISBLANK(B50),0,IF(B50&gt;=Statement!$B$4,Statement!$F$4,Statement!$F$3))</f>
        <v>0</v>
      </c>
      <c r="G50" s="89" t="str">
        <f t="shared" si="0"/>
        <v>Select Rate</v>
      </c>
      <c r="H50" s="131"/>
      <c r="I50" s="131"/>
      <c r="J50" s="90">
        <f t="shared" si="1"/>
      </c>
    </row>
    <row r="51" spans="1:10" s="144" customFormat="1" ht="15">
      <c r="A51" s="88" t="s">
        <v>23</v>
      </c>
      <c r="B51" s="146">
        <f t="shared" si="2"/>
        <v>41329</v>
      </c>
      <c r="C51" s="143" t="s">
        <v>103</v>
      </c>
      <c r="D51" s="150"/>
      <c r="E51" s="128"/>
      <c r="F51" s="56">
        <f>IF(ISBLANK(B51),0,IF(B51&gt;=Statement!$B$4,Statement!$F$4,Statement!$F$3))</f>
        <v>0</v>
      </c>
      <c r="G51" s="89" t="str">
        <f t="shared" si="0"/>
        <v>Select Rate</v>
      </c>
      <c r="H51" s="131"/>
      <c r="I51" s="131"/>
      <c r="J51" s="90">
        <f t="shared" si="1"/>
      </c>
    </row>
    <row r="52" spans="1:10" s="144" customFormat="1" ht="15">
      <c r="A52" s="88" t="s">
        <v>23</v>
      </c>
      <c r="B52" s="146">
        <f t="shared" si="2"/>
        <v>41330</v>
      </c>
      <c r="C52" s="143" t="s">
        <v>103</v>
      </c>
      <c r="D52" s="150"/>
      <c r="E52" s="128"/>
      <c r="F52" s="56">
        <f>IF(ISBLANK(B52),0,IF(B52&gt;=Statement!$B$4,Statement!$F$4,Statement!$F$3))</f>
        <v>0</v>
      </c>
      <c r="G52" s="89" t="str">
        <f t="shared" si="0"/>
        <v>Select Rate</v>
      </c>
      <c r="H52" s="131"/>
      <c r="I52" s="131"/>
      <c r="J52" s="90">
        <f t="shared" si="1"/>
      </c>
    </row>
    <row r="53" spans="1:10" s="144" customFormat="1" ht="15">
      <c r="A53" s="88" t="s">
        <v>23</v>
      </c>
      <c r="B53" s="146">
        <f t="shared" si="2"/>
        <v>41331</v>
      </c>
      <c r="C53" s="143" t="s">
        <v>103</v>
      </c>
      <c r="D53" s="150"/>
      <c r="E53" s="128"/>
      <c r="F53" s="56">
        <f>IF(ISBLANK(B53),0,IF(B53&gt;=Statement!$B$4,Statement!$F$4,Statement!$F$3))</f>
        <v>0</v>
      </c>
      <c r="G53" s="89" t="str">
        <f t="shared" si="0"/>
        <v>Select Rate</v>
      </c>
      <c r="H53" s="131"/>
      <c r="I53" s="131"/>
      <c r="J53" s="90">
        <f t="shared" si="1"/>
      </c>
    </row>
    <row r="54" spans="1:10" s="144" customFormat="1" ht="15">
      <c r="A54" s="88" t="s">
        <v>23</v>
      </c>
      <c r="B54" s="146">
        <f t="shared" si="2"/>
        <v>41332</v>
      </c>
      <c r="C54" s="143" t="s">
        <v>103</v>
      </c>
      <c r="D54" s="150"/>
      <c r="E54" s="128"/>
      <c r="F54" s="56">
        <f>IF(ISBLANK(B54),0,IF(B54&gt;=Statement!$B$4,Statement!$F$4,Statement!$F$3))</f>
        <v>0</v>
      </c>
      <c r="G54" s="89" t="str">
        <f t="shared" si="0"/>
        <v>Select Rate</v>
      </c>
      <c r="H54" s="131"/>
      <c r="I54" s="131"/>
      <c r="J54" s="90">
        <f t="shared" si="1"/>
      </c>
    </row>
    <row r="55" spans="1:10" s="144" customFormat="1" ht="15">
      <c r="A55" s="88" t="s">
        <v>23</v>
      </c>
      <c r="B55" s="146">
        <f t="shared" si="2"/>
        <v>41333</v>
      </c>
      <c r="C55" s="143" t="s">
        <v>103</v>
      </c>
      <c r="D55" s="150"/>
      <c r="E55" s="128"/>
      <c r="F55" s="56">
        <f>IF(ISBLANK(B55),0,IF(B55&gt;=Statement!$B$4,Statement!$F$4,Statement!$F$3))</f>
        <v>0</v>
      </c>
      <c r="G55" s="89" t="str">
        <f t="shared" si="0"/>
        <v>Select Rate</v>
      </c>
      <c r="H55" s="131"/>
      <c r="I55" s="131"/>
      <c r="J55" s="90">
        <f t="shared" si="1"/>
      </c>
    </row>
    <row r="56" spans="1:10" s="144" customFormat="1" ht="15">
      <c r="A56" s="88" t="s">
        <v>23</v>
      </c>
      <c r="B56" s="146">
        <f t="shared" si="2"/>
        <v>41334</v>
      </c>
      <c r="C56" s="143" t="s">
        <v>103</v>
      </c>
      <c r="D56" s="150"/>
      <c r="E56" s="128"/>
      <c r="F56" s="56">
        <f>IF(ISBLANK(B56),0,IF(B56&gt;=Statement!$B$4,Statement!$F$4,Statement!$F$3))</f>
        <v>0</v>
      </c>
      <c r="G56" s="89" t="str">
        <f t="shared" si="0"/>
        <v>Select Rate</v>
      </c>
      <c r="H56" s="131"/>
      <c r="I56" s="131"/>
      <c r="J56" s="90">
        <f t="shared" si="1"/>
      </c>
    </row>
    <row r="57" spans="1:10" s="144" customFormat="1" ht="15">
      <c r="A57" s="88" t="s">
        <v>23</v>
      </c>
      <c r="B57" s="146">
        <f t="shared" si="2"/>
        <v>41335</v>
      </c>
      <c r="C57" s="143" t="s">
        <v>103</v>
      </c>
      <c r="D57" s="150"/>
      <c r="E57" s="128"/>
      <c r="F57" s="56">
        <f>IF(ISBLANK(B57),0,IF(B57&gt;=Statement!$B$4,Statement!$F$4,Statement!$F$3))</f>
        <v>0</v>
      </c>
      <c r="G57" s="89" t="str">
        <f t="shared" si="0"/>
        <v>Select Rate</v>
      </c>
      <c r="H57" s="131"/>
      <c r="I57" s="131"/>
      <c r="J57" s="90">
        <f t="shared" si="1"/>
      </c>
    </row>
    <row r="58" spans="1:10" s="144" customFormat="1" ht="15">
      <c r="A58" s="88" t="s">
        <v>23</v>
      </c>
      <c r="B58" s="146">
        <f t="shared" si="2"/>
        <v>41336</v>
      </c>
      <c r="C58" s="143" t="s">
        <v>103</v>
      </c>
      <c r="D58" s="150"/>
      <c r="E58" s="128"/>
      <c r="F58" s="56">
        <f>IF(ISBLANK(B58),0,IF(B58&gt;=Statement!$B$4,Statement!$F$4,Statement!$F$3))</f>
        <v>0</v>
      </c>
      <c r="G58" s="89" t="str">
        <f t="shared" si="0"/>
        <v>Select Rate</v>
      </c>
      <c r="H58" s="131"/>
      <c r="I58" s="131"/>
      <c r="J58" s="90">
        <f t="shared" si="1"/>
      </c>
    </row>
    <row r="59" spans="1:10" s="144" customFormat="1" ht="15">
      <c r="A59" s="88" t="s">
        <v>23</v>
      </c>
      <c r="B59" s="146">
        <f t="shared" si="2"/>
        <v>41337</v>
      </c>
      <c r="C59" s="143" t="s">
        <v>103</v>
      </c>
      <c r="D59" s="150"/>
      <c r="E59" s="128"/>
      <c r="F59" s="56">
        <f>IF(ISBLANK(B59),0,IF(B59&gt;=Statement!$B$4,Statement!$F$4,Statement!$F$3))</f>
        <v>0</v>
      </c>
      <c r="G59" s="89" t="str">
        <f t="shared" si="0"/>
        <v>Select Rate</v>
      </c>
      <c r="H59" s="131"/>
      <c r="I59" s="131"/>
      <c r="J59" s="90">
        <f t="shared" si="1"/>
      </c>
    </row>
    <row r="60" spans="1:10" s="144" customFormat="1" ht="15">
      <c r="A60" s="88" t="s">
        <v>23</v>
      </c>
      <c r="B60" s="146">
        <f t="shared" si="2"/>
        <v>41338</v>
      </c>
      <c r="C60" s="143" t="s">
        <v>103</v>
      </c>
      <c r="D60" s="150"/>
      <c r="E60" s="128"/>
      <c r="F60" s="56">
        <f>IF(ISBLANK(B60),0,IF(B60&gt;=Statement!$B$4,Statement!$F$4,Statement!$F$3))</f>
        <v>0</v>
      </c>
      <c r="G60" s="89" t="str">
        <f t="shared" si="0"/>
        <v>Select Rate</v>
      </c>
      <c r="H60" s="131"/>
      <c r="I60" s="131"/>
      <c r="J60" s="90">
        <f t="shared" si="1"/>
      </c>
    </row>
    <row r="61" spans="1:10" s="144" customFormat="1" ht="15">
      <c r="A61" s="88" t="s">
        <v>23</v>
      </c>
      <c r="B61" s="146">
        <f t="shared" si="2"/>
        <v>41339</v>
      </c>
      <c r="C61" s="143" t="s">
        <v>103</v>
      </c>
      <c r="D61" s="150"/>
      <c r="E61" s="128"/>
      <c r="F61" s="56">
        <f>IF(ISBLANK(B61),0,IF(B61&gt;=Statement!$B$4,Statement!$F$4,Statement!$F$3))</f>
        <v>0</v>
      </c>
      <c r="G61" s="89" t="str">
        <f t="shared" si="0"/>
        <v>Select Rate</v>
      </c>
      <c r="H61" s="131"/>
      <c r="I61" s="131"/>
      <c r="J61" s="90">
        <f t="shared" si="1"/>
      </c>
    </row>
    <row r="62" spans="1:10" s="144" customFormat="1" ht="15">
      <c r="A62" s="88" t="s">
        <v>23</v>
      </c>
      <c r="B62" s="146">
        <f t="shared" si="2"/>
        <v>41340</v>
      </c>
      <c r="C62" s="143" t="s">
        <v>103</v>
      </c>
      <c r="D62" s="150"/>
      <c r="E62" s="128"/>
      <c r="F62" s="56">
        <f>IF(ISBLANK(B62),0,IF(B62&gt;=Statement!$B$4,Statement!$F$4,Statement!$F$3))</f>
        <v>0</v>
      </c>
      <c r="G62" s="89" t="str">
        <f t="shared" si="0"/>
        <v>Select Rate</v>
      </c>
      <c r="H62" s="131"/>
      <c r="I62" s="131"/>
      <c r="J62" s="90">
        <f t="shared" si="1"/>
      </c>
    </row>
    <row r="63" spans="1:10" s="144" customFormat="1" ht="15">
      <c r="A63" s="88" t="s">
        <v>23</v>
      </c>
      <c r="B63" s="146">
        <f t="shared" si="2"/>
        <v>41341</v>
      </c>
      <c r="C63" s="143" t="s">
        <v>103</v>
      </c>
      <c r="D63" s="150"/>
      <c r="E63" s="128"/>
      <c r="F63" s="56">
        <f>IF(ISBLANK(B63),0,IF(B63&gt;=Statement!$B$4,Statement!$F$4,Statement!$F$3))</f>
        <v>0</v>
      </c>
      <c r="G63" s="89" t="str">
        <f t="shared" si="0"/>
        <v>Select Rate</v>
      </c>
      <c r="H63" s="131"/>
      <c r="I63" s="131"/>
      <c r="J63" s="90">
        <f t="shared" si="1"/>
      </c>
    </row>
    <row r="64" spans="1:10" s="144" customFormat="1" ht="15">
      <c r="A64" s="88" t="s">
        <v>23</v>
      </c>
      <c r="B64" s="146">
        <f t="shared" si="2"/>
        <v>41342</v>
      </c>
      <c r="C64" s="143" t="s">
        <v>103</v>
      </c>
      <c r="D64" s="150"/>
      <c r="E64" s="128"/>
      <c r="F64" s="56">
        <f>IF(ISBLANK(B64),0,IF(B64&gt;=Statement!$B$4,Statement!$F$4,Statement!$F$3))</f>
        <v>0</v>
      </c>
      <c r="G64" s="89" t="str">
        <f t="shared" si="0"/>
        <v>Select Rate</v>
      </c>
      <c r="H64" s="131"/>
      <c r="I64" s="131"/>
      <c r="J64" s="90">
        <f t="shared" si="1"/>
      </c>
    </row>
    <row r="65" spans="1:10" s="144" customFormat="1" ht="15">
      <c r="A65" s="88" t="s">
        <v>23</v>
      </c>
      <c r="B65" s="146">
        <f t="shared" si="2"/>
        <v>41343</v>
      </c>
      <c r="C65" s="143" t="s">
        <v>103</v>
      </c>
      <c r="D65" s="150"/>
      <c r="E65" s="128"/>
      <c r="F65" s="56">
        <f>IF(ISBLANK(B65),0,IF(B65&gt;=Statement!$B$4,Statement!$F$4,Statement!$F$3))</f>
        <v>0</v>
      </c>
      <c r="G65" s="89" t="str">
        <f t="shared" si="0"/>
        <v>Select Rate</v>
      </c>
      <c r="H65" s="131"/>
      <c r="I65" s="131"/>
      <c r="J65" s="90">
        <f t="shared" si="1"/>
      </c>
    </row>
    <row r="66" spans="1:10" s="144" customFormat="1" ht="15">
      <c r="A66" s="88" t="s">
        <v>23</v>
      </c>
      <c r="B66" s="146">
        <f t="shared" si="2"/>
        <v>41344</v>
      </c>
      <c r="C66" s="143" t="s">
        <v>103</v>
      </c>
      <c r="D66" s="150"/>
      <c r="E66" s="128"/>
      <c r="F66" s="56">
        <f>IF(ISBLANK(B66),0,IF(B66&gt;=Statement!$B$4,Statement!$F$4,Statement!$F$3))</f>
        <v>0</v>
      </c>
      <c r="G66" s="89" t="str">
        <f t="shared" si="0"/>
        <v>Select Rate</v>
      </c>
      <c r="H66" s="131"/>
      <c r="I66" s="131"/>
      <c r="J66" s="90">
        <f t="shared" si="1"/>
      </c>
    </row>
    <row r="67" spans="1:10" s="144" customFormat="1" ht="15">
      <c r="A67" s="88" t="s">
        <v>23</v>
      </c>
      <c r="B67" s="146">
        <f t="shared" si="2"/>
        <v>41345</v>
      </c>
      <c r="C67" s="143" t="s">
        <v>103</v>
      </c>
      <c r="D67" s="150"/>
      <c r="E67" s="128"/>
      <c r="F67" s="56">
        <f>IF(ISBLANK(B67),0,IF(B67&gt;=Statement!$B$4,Statement!$F$4,Statement!$F$3))</f>
        <v>0</v>
      </c>
      <c r="G67" s="89" t="str">
        <f t="shared" si="0"/>
        <v>Select Rate</v>
      </c>
      <c r="H67" s="131"/>
      <c r="I67" s="131"/>
      <c r="J67" s="90">
        <f t="shared" si="1"/>
      </c>
    </row>
    <row r="68" spans="1:10" s="144" customFormat="1" ht="15">
      <c r="A68" s="88" t="s">
        <v>23</v>
      </c>
      <c r="B68" s="146">
        <f t="shared" si="2"/>
        <v>41346</v>
      </c>
      <c r="C68" s="143" t="s">
        <v>103</v>
      </c>
      <c r="D68" s="150"/>
      <c r="E68" s="128"/>
      <c r="F68" s="56">
        <f>IF(ISBLANK(B68),0,IF(B68&gt;=Statement!$B$4,Statement!$F$4,Statement!$F$3))</f>
        <v>0</v>
      </c>
      <c r="G68" s="89" t="str">
        <f t="shared" si="0"/>
        <v>Select Rate</v>
      </c>
      <c r="H68" s="131"/>
      <c r="I68" s="131"/>
      <c r="J68" s="90">
        <f t="shared" si="1"/>
      </c>
    </row>
    <row r="69" spans="1:10" s="144" customFormat="1" ht="15">
      <c r="A69" s="88" t="s">
        <v>23</v>
      </c>
      <c r="B69" s="146">
        <f t="shared" si="2"/>
        <v>41347</v>
      </c>
      <c r="C69" s="143" t="s">
        <v>103</v>
      </c>
      <c r="D69" s="150"/>
      <c r="E69" s="128"/>
      <c r="F69" s="56">
        <f>IF(ISBLANK(B69),0,IF(B69&gt;=Statement!$B$4,Statement!$F$4,Statement!$F$3))</f>
        <v>0</v>
      </c>
      <c r="G69" s="89" t="str">
        <f t="shared" si="0"/>
        <v>Select Rate</v>
      </c>
      <c r="H69" s="131"/>
      <c r="I69" s="131"/>
      <c r="J69" s="90">
        <f t="shared" si="1"/>
      </c>
    </row>
    <row r="70" spans="1:10" s="144" customFormat="1" ht="15">
      <c r="A70" s="88" t="s">
        <v>23</v>
      </c>
      <c r="B70" s="146">
        <f t="shared" si="2"/>
        <v>41348</v>
      </c>
      <c r="C70" s="143" t="s">
        <v>103</v>
      </c>
      <c r="D70" s="150"/>
      <c r="E70" s="128"/>
      <c r="F70" s="56">
        <f>IF(ISBLANK(B70),0,IF(B70&gt;=Statement!$B$4,Statement!$F$4,Statement!$F$3))</f>
        <v>0</v>
      </c>
      <c r="G70" s="89" t="str">
        <f t="shared" si="0"/>
        <v>Select Rate</v>
      </c>
      <c r="H70" s="131"/>
      <c r="I70" s="131"/>
      <c r="J70" s="90">
        <f t="shared" si="1"/>
      </c>
    </row>
    <row r="71" spans="1:10" s="144" customFormat="1" ht="15">
      <c r="A71" s="88" t="s">
        <v>23</v>
      </c>
      <c r="B71" s="146">
        <f t="shared" si="2"/>
        <v>41349</v>
      </c>
      <c r="C71" s="143" t="s">
        <v>103</v>
      </c>
      <c r="D71" s="150"/>
      <c r="E71" s="128"/>
      <c r="F71" s="56">
        <f>IF(ISBLANK(B71),0,IF(B71&gt;=Statement!$B$4,Statement!$F$4,Statement!$F$3))</f>
        <v>0</v>
      </c>
      <c r="G71" s="89" t="str">
        <f t="shared" si="0"/>
        <v>Select Rate</v>
      </c>
      <c r="H71" s="131"/>
      <c r="I71" s="131"/>
      <c r="J71" s="90">
        <f t="shared" si="1"/>
      </c>
    </row>
    <row r="72" spans="1:10" s="144" customFormat="1" ht="15">
      <c r="A72" s="88" t="s">
        <v>23</v>
      </c>
      <c r="B72" s="146">
        <f t="shared" si="2"/>
        <v>41350</v>
      </c>
      <c r="C72" s="143" t="s">
        <v>103</v>
      </c>
      <c r="D72" s="150"/>
      <c r="E72" s="128"/>
      <c r="F72" s="56">
        <f>IF(ISBLANK(B72),0,IF(B72&gt;=Statement!$B$4,Statement!$F$4,Statement!$F$3))</f>
        <v>0</v>
      </c>
      <c r="G72" s="89" t="str">
        <f t="shared" si="0"/>
        <v>Select Rate</v>
      </c>
      <c r="H72" s="131"/>
      <c r="I72" s="131"/>
      <c r="J72" s="90">
        <f t="shared" si="1"/>
      </c>
    </row>
    <row r="73" spans="1:10" s="144" customFormat="1" ht="15">
      <c r="A73" s="88" t="s">
        <v>23</v>
      </c>
      <c r="B73" s="146">
        <f t="shared" si="2"/>
        <v>41351</v>
      </c>
      <c r="C73" s="143" t="s">
        <v>103</v>
      </c>
      <c r="D73" s="150"/>
      <c r="E73" s="128"/>
      <c r="F73" s="56">
        <f>IF(ISBLANK(B73),0,IF(B73&gt;=Statement!$B$4,Statement!$F$4,Statement!$F$3))</f>
        <v>0</v>
      </c>
      <c r="G73" s="89" t="str">
        <f t="shared" si="0"/>
        <v>Select Rate</v>
      </c>
      <c r="H73" s="131"/>
      <c r="I73" s="131"/>
      <c r="J73" s="90">
        <f t="shared" si="1"/>
      </c>
    </row>
    <row r="74" spans="1:10" s="144" customFormat="1" ht="15">
      <c r="A74" s="88" t="s">
        <v>23</v>
      </c>
      <c r="B74" s="146">
        <f t="shared" si="2"/>
        <v>41352</v>
      </c>
      <c r="C74" s="143" t="s">
        <v>103</v>
      </c>
      <c r="D74" s="150"/>
      <c r="E74" s="128"/>
      <c r="F74" s="56">
        <f>IF(ISBLANK(B74),0,IF(B74&gt;=Statement!$B$4,Statement!$F$4,Statement!$F$3))</f>
        <v>0</v>
      </c>
      <c r="G74" s="89" t="str">
        <f t="shared" si="0"/>
        <v>Select Rate</v>
      </c>
      <c r="H74" s="131"/>
      <c r="I74" s="131"/>
      <c r="J74" s="90">
        <f t="shared" si="1"/>
      </c>
    </row>
    <row r="75" spans="1:10" s="144" customFormat="1" ht="15">
      <c r="A75" s="88" t="s">
        <v>23</v>
      </c>
      <c r="B75" s="146">
        <f t="shared" si="2"/>
        <v>41353</v>
      </c>
      <c r="C75" s="143" t="s">
        <v>103</v>
      </c>
      <c r="D75" s="150"/>
      <c r="E75" s="128"/>
      <c r="F75" s="56">
        <f>IF(ISBLANK(B75),0,IF(B75&gt;=Statement!$B$4,Statement!$F$4,Statement!$F$3))</f>
        <v>0</v>
      </c>
      <c r="G75" s="89" t="str">
        <f t="shared" si="0"/>
        <v>Select Rate</v>
      </c>
      <c r="H75" s="131"/>
      <c r="I75" s="131"/>
      <c r="J75" s="90">
        <f t="shared" si="1"/>
      </c>
    </row>
    <row r="76" spans="1:10" s="144" customFormat="1" ht="15">
      <c r="A76" s="88" t="s">
        <v>23</v>
      </c>
      <c r="B76" s="146">
        <f t="shared" si="2"/>
        <v>41354</v>
      </c>
      <c r="C76" s="143" t="s">
        <v>103</v>
      </c>
      <c r="D76" s="150"/>
      <c r="E76" s="128"/>
      <c r="F76" s="56">
        <f>IF(ISBLANK(B76),0,IF(B76&gt;=Statement!$B$4,Statement!$F$4,Statement!$F$3))</f>
        <v>0</v>
      </c>
      <c r="G76" s="89" t="str">
        <f aca="true" t="shared" si="3" ref="G76:G111">IF(F76=0,"Select Rate",E76*F76)</f>
        <v>Select Rate</v>
      </c>
      <c r="H76" s="131"/>
      <c r="I76" s="131"/>
      <c r="J76" s="90">
        <f t="shared" si="1"/>
      </c>
    </row>
    <row r="77" spans="1:10" s="144" customFormat="1" ht="15">
      <c r="A77" s="88" t="s">
        <v>23</v>
      </c>
      <c r="B77" s="146">
        <f t="shared" si="2"/>
        <v>41355</v>
      </c>
      <c r="C77" s="143" t="s">
        <v>103</v>
      </c>
      <c r="D77" s="150"/>
      <c r="E77" s="128"/>
      <c r="F77" s="56">
        <f>IF(ISBLANK(B77),0,IF(B77&gt;=Statement!$B$4,Statement!$F$4,Statement!$F$3))</f>
        <v>0</v>
      </c>
      <c r="G77" s="89" t="str">
        <f t="shared" si="3"/>
        <v>Select Rate</v>
      </c>
      <c r="H77" s="131"/>
      <c r="I77" s="131"/>
      <c r="J77" s="90">
        <f t="shared" si="1"/>
      </c>
    </row>
    <row r="78" spans="1:10" s="144" customFormat="1" ht="15">
      <c r="A78" s="88" t="s">
        <v>23</v>
      </c>
      <c r="B78" s="146">
        <f t="shared" si="2"/>
        <v>41356</v>
      </c>
      <c r="C78" s="143" t="s">
        <v>103</v>
      </c>
      <c r="D78" s="150"/>
      <c r="E78" s="128"/>
      <c r="F78" s="56">
        <f>IF(ISBLANK(B78),0,IF(B78&gt;=Statement!$B$4,Statement!$F$4,Statement!$F$3))</f>
        <v>0</v>
      </c>
      <c r="G78" s="89" t="str">
        <f t="shared" si="3"/>
        <v>Select Rate</v>
      </c>
      <c r="H78" s="131"/>
      <c r="I78" s="131"/>
      <c r="J78" s="90">
        <f t="shared" si="1"/>
      </c>
    </row>
    <row r="79" spans="1:10" s="144" customFormat="1" ht="15">
      <c r="A79" s="88" t="s">
        <v>23</v>
      </c>
      <c r="B79" s="146">
        <f t="shared" si="2"/>
        <v>41357</v>
      </c>
      <c r="C79" s="143" t="s">
        <v>103</v>
      </c>
      <c r="D79" s="150"/>
      <c r="E79" s="128"/>
      <c r="F79" s="56">
        <f>IF(ISBLANK(B79),0,IF(B79&gt;=Statement!$B$4,Statement!$F$4,Statement!$F$3))</f>
        <v>0</v>
      </c>
      <c r="G79" s="89" t="str">
        <f t="shared" si="3"/>
        <v>Select Rate</v>
      </c>
      <c r="H79" s="131"/>
      <c r="I79" s="131"/>
      <c r="J79" s="90">
        <f aca="true" t="shared" si="4" ref="J79:J101">IF(SUM(G79:I79)&gt;0,SUM(G79:I79),"")</f>
      </c>
    </row>
    <row r="80" spans="1:10" s="144" customFormat="1" ht="15">
      <c r="A80" s="88" t="s">
        <v>23</v>
      </c>
      <c r="B80" s="146">
        <f t="shared" si="2"/>
        <v>41358</v>
      </c>
      <c r="C80" s="143" t="s">
        <v>103</v>
      </c>
      <c r="D80" s="150"/>
      <c r="E80" s="128"/>
      <c r="F80" s="56">
        <f>IF(ISBLANK(B80),0,IF(B80&gt;=Statement!$B$4,Statement!$F$4,Statement!$F$3))</f>
        <v>0</v>
      </c>
      <c r="G80" s="89" t="str">
        <f t="shared" si="3"/>
        <v>Select Rate</v>
      </c>
      <c r="H80" s="131"/>
      <c r="I80" s="131"/>
      <c r="J80" s="90">
        <f t="shared" si="4"/>
      </c>
    </row>
    <row r="81" spans="1:10" s="144" customFormat="1" ht="15">
      <c r="A81" s="88" t="s">
        <v>23</v>
      </c>
      <c r="B81" s="146">
        <f t="shared" si="2"/>
        <v>41359</v>
      </c>
      <c r="C81" s="143" t="s">
        <v>103</v>
      </c>
      <c r="D81" s="150"/>
      <c r="E81" s="128"/>
      <c r="F81" s="56">
        <f>IF(ISBLANK(B81),0,IF(B81&gt;=Statement!$B$4,Statement!$F$4,Statement!$F$3))</f>
        <v>0</v>
      </c>
      <c r="G81" s="89" t="str">
        <f t="shared" si="3"/>
        <v>Select Rate</v>
      </c>
      <c r="H81" s="131"/>
      <c r="I81" s="131"/>
      <c r="J81" s="90">
        <f t="shared" si="4"/>
      </c>
    </row>
    <row r="82" spans="1:10" s="144" customFormat="1" ht="15">
      <c r="A82" s="88" t="s">
        <v>23</v>
      </c>
      <c r="B82" s="146">
        <f t="shared" si="2"/>
        <v>41360</v>
      </c>
      <c r="C82" s="143" t="s">
        <v>103</v>
      </c>
      <c r="D82" s="150"/>
      <c r="E82" s="128"/>
      <c r="F82" s="56">
        <f>IF(ISBLANK(B82),0,IF(B82&gt;=Statement!$B$4,Statement!$F$4,Statement!$F$3))</f>
        <v>0</v>
      </c>
      <c r="G82" s="89" t="str">
        <f t="shared" si="3"/>
        <v>Select Rate</v>
      </c>
      <c r="H82" s="131"/>
      <c r="I82" s="131"/>
      <c r="J82" s="90">
        <f t="shared" si="4"/>
      </c>
    </row>
    <row r="83" spans="1:10" s="144" customFormat="1" ht="15">
      <c r="A83" s="88" t="s">
        <v>23</v>
      </c>
      <c r="B83" s="146">
        <f t="shared" si="2"/>
        <v>41361</v>
      </c>
      <c r="C83" s="143" t="s">
        <v>103</v>
      </c>
      <c r="D83" s="150"/>
      <c r="E83" s="128"/>
      <c r="F83" s="56">
        <f>IF(ISBLANK(B83),0,IF(B83&gt;=Statement!$B$4,Statement!$F$4,Statement!$F$3))</f>
        <v>0</v>
      </c>
      <c r="G83" s="89" t="str">
        <f t="shared" si="3"/>
        <v>Select Rate</v>
      </c>
      <c r="H83" s="131"/>
      <c r="I83" s="131"/>
      <c r="J83" s="90">
        <f t="shared" si="4"/>
      </c>
    </row>
    <row r="84" spans="1:10" s="144" customFormat="1" ht="15">
      <c r="A84" s="88" t="s">
        <v>23</v>
      </c>
      <c r="B84" s="146">
        <f t="shared" si="2"/>
        <v>41362</v>
      </c>
      <c r="C84" s="143" t="s">
        <v>103</v>
      </c>
      <c r="D84" s="150"/>
      <c r="E84" s="128"/>
      <c r="F84" s="56">
        <f>IF(ISBLANK(B84),0,IF(B84&gt;=Statement!$B$4,Statement!$F$4,Statement!$F$3))</f>
        <v>0</v>
      </c>
      <c r="G84" s="89" t="str">
        <f t="shared" si="3"/>
        <v>Select Rate</v>
      </c>
      <c r="H84" s="131"/>
      <c r="I84" s="131"/>
      <c r="J84" s="90">
        <f t="shared" si="4"/>
      </c>
    </row>
    <row r="85" spans="1:10" s="144" customFormat="1" ht="15">
      <c r="A85" s="88" t="s">
        <v>23</v>
      </c>
      <c r="B85" s="146">
        <f t="shared" si="2"/>
        <v>41363</v>
      </c>
      <c r="C85" s="143" t="s">
        <v>103</v>
      </c>
      <c r="D85" s="150"/>
      <c r="E85" s="128"/>
      <c r="F85" s="56">
        <f>IF(ISBLANK(B85),0,IF(B85&gt;=Statement!$B$4,Statement!$F$4,Statement!$F$3))</f>
        <v>0</v>
      </c>
      <c r="G85" s="89" t="str">
        <f t="shared" si="3"/>
        <v>Select Rate</v>
      </c>
      <c r="H85" s="131"/>
      <c r="I85" s="131"/>
      <c r="J85" s="90">
        <f t="shared" si="4"/>
      </c>
    </row>
    <row r="86" spans="1:10" s="144" customFormat="1" ht="15">
      <c r="A86" s="88" t="s">
        <v>23</v>
      </c>
      <c r="B86" s="146">
        <f t="shared" si="2"/>
        <v>41364</v>
      </c>
      <c r="C86" s="143" t="s">
        <v>103</v>
      </c>
      <c r="D86" s="150"/>
      <c r="E86" s="128"/>
      <c r="F86" s="56">
        <f>IF(ISBLANK(B86),0,IF(B86&gt;=Statement!$B$4,Statement!$F$4,Statement!$F$3))</f>
        <v>0</v>
      </c>
      <c r="G86" s="89" t="str">
        <f t="shared" si="3"/>
        <v>Select Rate</v>
      </c>
      <c r="H86" s="131"/>
      <c r="I86" s="131"/>
      <c r="J86" s="90">
        <f t="shared" si="4"/>
      </c>
    </row>
    <row r="87" spans="1:10" s="144" customFormat="1" ht="15">
      <c r="A87" s="88" t="s">
        <v>23</v>
      </c>
      <c r="B87" s="146">
        <f t="shared" si="2"/>
        <v>41365</v>
      </c>
      <c r="C87" s="143" t="s">
        <v>103</v>
      </c>
      <c r="D87" s="150"/>
      <c r="E87" s="128"/>
      <c r="F87" s="56">
        <f>IF(ISBLANK(B87),0,IF(B87&gt;=Statement!$B$4,Statement!$F$4,Statement!$F$3))</f>
        <v>0</v>
      </c>
      <c r="G87" s="89" t="str">
        <f t="shared" si="3"/>
        <v>Select Rate</v>
      </c>
      <c r="H87" s="131"/>
      <c r="I87" s="131"/>
      <c r="J87" s="90">
        <f t="shared" si="4"/>
      </c>
    </row>
    <row r="88" spans="1:10" s="144" customFormat="1" ht="15">
      <c r="A88" s="88" t="s">
        <v>23</v>
      </c>
      <c r="B88" s="146">
        <f t="shared" si="2"/>
        <v>41366</v>
      </c>
      <c r="C88" s="143" t="s">
        <v>103</v>
      </c>
      <c r="D88" s="150"/>
      <c r="E88" s="128"/>
      <c r="F88" s="56">
        <f>IF(ISBLANK(B88),0,IF(B88&gt;=Statement!$B$4,Statement!$F$4,Statement!$F$3))</f>
        <v>0</v>
      </c>
      <c r="G88" s="89" t="str">
        <f t="shared" si="3"/>
        <v>Select Rate</v>
      </c>
      <c r="H88" s="131"/>
      <c r="I88" s="131"/>
      <c r="J88" s="90">
        <f t="shared" si="4"/>
      </c>
    </row>
    <row r="89" spans="1:10" s="144" customFormat="1" ht="15">
      <c r="A89" s="88" t="s">
        <v>23</v>
      </c>
      <c r="B89" s="146">
        <f t="shared" si="2"/>
        <v>41367</v>
      </c>
      <c r="C89" s="143" t="s">
        <v>103</v>
      </c>
      <c r="D89" s="150"/>
      <c r="E89" s="128"/>
      <c r="F89" s="56">
        <f>IF(ISBLANK(B89),0,IF(B89&gt;=Statement!$B$4,Statement!$F$4,Statement!$F$3))</f>
        <v>0</v>
      </c>
      <c r="G89" s="89" t="str">
        <f t="shared" si="3"/>
        <v>Select Rate</v>
      </c>
      <c r="H89" s="131"/>
      <c r="I89" s="131"/>
      <c r="J89" s="90">
        <f t="shared" si="4"/>
      </c>
    </row>
    <row r="90" spans="1:10" s="144" customFormat="1" ht="15">
      <c r="A90" s="88" t="s">
        <v>23</v>
      </c>
      <c r="B90" s="146">
        <f t="shared" si="2"/>
        <v>41368</v>
      </c>
      <c r="C90" s="143" t="s">
        <v>103</v>
      </c>
      <c r="D90" s="150"/>
      <c r="E90" s="128"/>
      <c r="F90" s="56">
        <f>IF(ISBLANK(B90),0,IF(B90&gt;=Statement!$B$4,Statement!$F$4,Statement!$F$3))</f>
        <v>0</v>
      </c>
      <c r="G90" s="89" t="str">
        <f t="shared" si="3"/>
        <v>Select Rate</v>
      </c>
      <c r="H90" s="131"/>
      <c r="I90" s="131"/>
      <c r="J90" s="90">
        <f t="shared" si="4"/>
      </c>
    </row>
    <row r="91" spans="1:10" s="144" customFormat="1" ht="15">
      <c r="A91" s="88" t="s">
        <v>23</v>
      </c>
      <c r="B91" s="146">
        <f t="shared" si="2"/>
        <v>41369</v>
      </c>
      <c r="C91" s="143" t="s">
        <v>103</v>
      </c>
      <c r="D91" s="150"/>
      <c r="E91" s="128"/>
      <c r="F91" s="56">
        <f>IF(ISBLANK(B91),0,IF(B91&gt;=Statement!$B$4,Statement!$F$4,Statement!$F$3))</f>
        <v>0</v>
      </c>
      <c r="G91" s="89" t="str">
        <f t="shared" si="3"/>
        <v>Select Rate</v>
      </c>
      <c r="H91" s="131"/>
      <c r="I91" s="131"/>
      <c r="J91" s="90">
        <f t="shared" si="4"/>
      </c>
    </row>
    <row r="92" spans="1:10" s="144" customFormat="1" ht="15">
      <c r="A92" s="88" t="s">
        <v>23</v>
      </c>
      <c r="B92" s="146">
        <f t="shared" si="2"/>
        <v>41370</v>
      </c>
      <c r="C92" s="143" t="s">
        <v>103</v>
      </c>
      <c r="D92" s="150"/>
      <c r="E92" s="128"/>
      <c r="F92" s="56">
        <f>IF(ISBLANK(B92),0,IF(B92&gt;=Statement!$B$4,Statement!$F$4,Statement!$F$3))</f>
        <v>0</v>
      </c>
      <c r="G92" s="89" t="str">
        <f t="shared" si="3"/>
        <v>Select Rate</v>
      </c>
      <c r="H92" s="131"/>
      <c r="I92" s="131"/>
      <c r="J92" s="90">
        <f t="shared" si="4"/>
      </c>
    </row>
    <row r="93" spans="1:10" s="144" customFormat="1" ht="15">
      <c r="A93" s="88" t="s">
        <v>23</v>
      </c>
      <c r="B93" s="146">
        <f aca="true" t="shared" si="5" ref="B93:B104">+B92+1</f>
        <v>41371</v>
      </c>
      <c r="C93" s="143" t="s">
        <v>103</v>
      </c>
      <c r="D93" s="150"/>
      <c r="E93" s="128"/>
      <c r="F93" s="56">
        <f>IF(ISBLANK(B93),0,IF(B93&gt;=Statement!$B$4,Statement!$F$4,Statement!$F$3))</f>
        <v>0</v>
      </c>
      <c r="G93" s="89" t="str">
        <f t="shared" si="3"/>
        <v>Select Rate</v>
      </c>
      <c r="H93" s="131"/>
      <c r="I93" s="131"/>
      <c r="J93" s="90">
        <f t="shared" si="4"/>
      </c>
    </row>
    <row r="94" spans="1:10" s="144" customFormat="1" ht="15">
      <c r="A94" s="88" t="s">
        <v>23</v>
      </c>
      <c r="B94" s="146">
        <f t="shared" si="5"/>
        <v>41372</v>
      </c>
      <c r="C94" s="143" t="s">
        <v>103</v>
      </c>
      <c r="D94" s="150"/>
      <c r="E94" s="128"/>
      <c r="F94" s="56">
        <f>IF(ISBLANK(B94),0,IF(B94&gt;=Statement!$B$4,Statement!$F$4,Statement!$F$3))</f>
        <v>0</v>
      </c>
      <c r="G94" s="89" t="str">
        <f t="shared" si="3"/>
        <v>Select Rate</v>
      </c>
      <c r="H94" s="131"/>
      <c r="I94" s="131"/>
      <c r="J94" s="90">
        <f t="shared" si="4"/>
      </c>
    </row>
    <row r="95" spans="1:10" s="144" customFormat="1" ht="15">
      <c r="A95" s="88" t="s">
        <v>23</v>
      </c>
      <c r="B95" s="146">
        <f t="shared" si="5"/>
        <v>41373</v>
      </c>
      <c r="C95" s="143" t="s">
        <v>103</v>
      </c>
      <c r="D95" s="150"/>
      <c r="E95" s="128"/>
      <c r="F95" s="56">
        <f>IF(ISBLANK(B95),0,IF(B95&gt;=Statement!$B$4,Statement!$F$4,Statement!$F$3))</f>
        <v>0</v>
      </c>
      <c r="G95" s="89" t="str">
        <f t="shared" si="3"/>
        <v>Select Rate</v>
      </c>
      <c r="H95" s="131"/>
      <c r="I95" s="131"/>
      <c r="J95" s="90">
        <f t="shared" si="4"/>
      </c>
    </row>
    <row r="96" spans="1:10" s="144" customFormat="1" ht="15">
      <c r="A96" s="88" t="s">
        <v>23</v>
      </c>
      <c r="B96" s="146">
        <f t="shared" si="5"/>
        <v>41374</v>
      </c>
      <c r="C96" s="143" t="s">
        <v>103</v>
      </c>
      <c r="D96" s="150"/>
      <c r="E96" s="128"/>
      <c r="F96" s="56">
        <f>IF(ISBLANK(B96),0,IF(B96&gt;=Statement!$B$4,Statement!$F$4,Statement!$F$3))</f>
        <v>0</v>
      </c>
      <c r="G96" s="89" t="str">
        <f t="shared" si="3"/>
        <v>Select Rate</v>
      </c>
      <c r="H96" s="131"/>
      <c r="I96" s="131"/>
      <c r="J96" s="90">
        <f t="shared" si="4"/>
      </c>
    </row>
    <row r="97" spans="1:10" s="144" customFormat="1" ht="15">
      <c r="A97" s="88" t="s">
        <v>23</v>
      </c>
      <c r="B97" s="146">
        <f t="shared" si="5"/>
        <v>41375</v>
      </c>
      <c r="C97" s="143" t="s">
        <v>103</v>
      </c>
      <c r="D97" s="150"/>
      <c r="E97" s="128"/>
      <c r="F97" s="56">
        <f>IF(ISBLANK(B97),0,IF(B97&gt;=Statement!$B$4,Statement!$F$4,Statement!$F$3))</f>
        <v>0</v>
      </c>
      <c r="G97" s="89" t="str">
        <f t="shared" si="3"/>
        <v>Select Rate</v>
      </c>
      <c r="H97" s="131"/>
      <c r="I97" s="131"/>
      <c r="J97" s="90">
        <f t="shared" si="4"/>
      </c>
    </row>
    <row r="98" spans="1:10" s="144" customFormat="1" ht="15">
      <c r="A98" s="88" t="s">
        <v>23</v>
      </c>
      <c r="B98" s="146">
        <f t="shared" si="5"/>
        <v>41376</v>
      </c>
      <c r="C98" s="143" t="s">
        <v>103</v>
      </c>
      <c r="D98" s="150"/>
      <c r="E98" s="128"/>
      <c r="F98" s="56">
        <f>IF(ISBLANK(B98),0,IF(B98&gt;=Statement!$B$4,Statement!$F$4,Statement!$F$3))</f>
        <v>0</v>
      </c>
      <c r="G98" s="89" t="str">
        <f t="shared" si="3"/>
        <v>Select Rate</v>
      </c>
      <c r="H98" s="131"/>
      <c r="I98" s="131"/>
      <c r="J98" s="90">
        <f t="shared" si="4"/>
      </c>
    </row>
    <row r="99" spans="1:10" s="144" customFormat="1" ht="15">
      <c r="A99" s="88" t="s">
        <v>23</v>
      </c>
      <c r="B99" s="146">
        <f t="shared" si="5"/>
        <v>41377</v>
      </c>
      <c r="C99" s="143" t="s">
        <v>103</v>
      </c>
      <c r="D99" s="150"/>
      <c r="E99" s="128"/>
      <c r="F99" s="56">
        <f>IF(ISBLANK(B99),0,IF(B99&gt;=Statement!$B$4,Statement!$F$4,Statement!$F$3))</f>
        <v>0</v>
      </c>
      <c r="G99" s="89" t="str">
        <f t="shared" si="3"/>
        <v>Select Rate</v>
      </c>
      <c r="H99" s="131"/>
      <c r="I99" s="131"/>
      <c r="J99" s="90">
        <f t="shared" si="4"/>
      </c>
    </row>
    <row r="100" spans="1:10" s="144" customFormat="1" ht="15">
      <c r="A100" s="88" t="s">
        <v>23</v>
      </c>
      <c r="B100" s="146">
        <f t="shared" si="5"/>
        <v>41378</v>
      </c>
      <c r="C100" s="143" t="s">
        <v>103</v>
      </c>
      <c r="D100" s="150"/>
      <c r="E100" s="128"/>
      <c r="F100" s="56">
        <f>IF(ISBLANK(B100),0,IF(B100&gt;=Statement!$B$4,Statement!$F$4,Statement!$F$3))</f>
        <v>0</v>
      </c>
      <c r="G100" s="89" t="str">
        <f t="shared" si="3"/>
        <v>Select Rate</v>
      </c>
      <c r="H100" s="131"/>
      <c r="I100" s="131"/>
      <c r="J100" s="90">
        <f t="shared" si="4"/>
      </c>
    </row>
    <row r="101" spans="1:10" s="144" customFormat="1" ht="15">
      <c r="A101" s="88" t="s">
        <v>23</v>
      </c>
      <c r="B101" s="146">
        <f t="shared" si="5"/>
        <v>41379</v>
      </c>
      <c r="C101" s="143" t="s">
        <v>103</v>
      </c>
      <c r="D101" s="150"/>
      <c r="E101" s="128"/>
      <c r="F101" s="56">
        <f>IF(ISBLANK(B101),0,IF(B101&gt;=Statement!$B$4,Statement!$F$4,Statement!$F$3))</f>
        <v>0</v>
      </c>
      <c r="G101" s="89" t="str">
        <f t="shared" si="3"/>
        <v>Select Rate</v>
      </c>
      <c r="H101" s="131"/>
      <c r="I101" s="131"/>
      <c r="J101" s="175">
        <f t="shared" si="4"/>
      </c>
    </row>
    <row r="102" spans="1:10" s="144" customFormat="1" ht="15">
      <c r="A102" s="88" t="s">
        <v>23</v>
      </c>
      <c r="B102" s="146">
        <f t="shared" si="5"/>
        <v>41380</v>
      </c>
      <c r="C102" s="143" t="s">
        <v>103</v>
      </c>
      <c r="D102" s="150"/>
      <c r="E102" s="128"/>
      <c r="F102" s="56">
        <f>IF(ISBLANK(B102),0,IF(B102&gt;=Statement!$B$4,Statement!$F$4,Statement!$F$3))</f>
        <v>0</v>
      </c>
      <c r="G102" s="89" t="str">
        <f t="shared" si="3"/>
        <v>Select Rate</v>
      </c>
      <c r="H102" s="131"/>
      <c r="I102" s="131"/>
      <c r="J102" s="175">
        <f>IF(SUM(G102:I102)&gt;0,SUM(G102:I102),"")</f>
      </c>
    </row>
    <row r="103" spans="1:10" s="144" customFormat="1" ht="15">
      <c r="A103" s="88" t="s">
        <v>23</v>
      </c>
      <c r="B103" s="146">
        <f t="shared" si="5"/>
        <v>41381</v>
      </c>
      <c r="C103" s="143" t="s">
        <v>103</v>
      </c>
      <c r="D103" s="150"/>
      <c r="E103" s="128"/>
      <c r="F103" s="56">
        <f>IF(ISBLANK(B103),0,IF(B103&gt;=Statement!$B$4,Statement!$F$4,Statement!$F$3))</f>
        <v>0</v>
      </c>
      <c r="G103" s="89" t="str">
        <f t="shared" si="3"/>
        <v>Select Rate</v>
      </c>
      <c r="H103" s="131"/>
      <c r="I103" s="131"/>
      <c r="J103" s="175">
        <f>IF(SUM(G103:I103)&gt;0,SUM(G103:I103),"")</f>
      </c>
    </row>
    <row r="104" spans="1:10" s="144" customFormat="1" ht="15.75" thickBot="1">
      <c r="A104" s="91" t="s">
        <v>23</v>
      </c>
      <c r="B104" s="147">
        <f t="shared" si="5"/>
        <v>41382</v>
      </c>
      <c r="C104" s="145" t="s">
        <v>103</v>
      </c>
      <c r="D104" s="151"/>
      <c r="E104" s="129"/>
      <c r="F104" s="124">
        <f>IF(ISBLANK(B104),0,IF(B104&gt;=Statement!$B$4,Statement!$F$4,Statement!$F$3))</f>
        <v>0</v>
      </c>
      <c r="G104" s="92" t="str">
        <f t="shared" si="3"/>
        <v>Select Rate</v>
      </c>
      <c r="H104" s="132"/>
      <c r="I104" s="132"/>
      <c r="J104" s="166">
        <f>IF(SUM(G104:I104)&gt;0,SUM(G104:I104),"")</f>
      </c>
    </row>
    <row r="105" spans="1:10" s="144" customFormat="1" ht="15">
      <c r="A105" s="88" t="s">
        <v>23</v>
      </c>
      <c r="B105" s="169"/>
      <c r="C105" s="143" t="s">
        <v>103</v>
      </c>
      <c r="D105" s="150"/>
      <c r="E105" s="128"/>
      <c r="F105" s="56">
        <f>IF(ISBLANK(B105),0,IF(B105&gt;=Statement!$B$4,Statement!$F$4,Statement!$F$3))</f>
        <v>0</v>
      </c>
      <c r="G105" s="89" t="str">
        <f t="shared" si="3"/>
        <v>Select Rate</v>
      </c>
      <c r="H105" s="131"/>
      <c r="I105" s="131"/>
      <c r="J105" s="90">
        <f aca="true" t="shared" si="6" ref="J105:J111">IF(SUM(G105:I105)&gt;0,SUM(G105:I105),"")</f>
      </c>
    </row>
    <row r="106" spans="1:10" s="144" customFormat="1" ht="15">
      <c r="A106" s="88" t="s">
        <v>23</v>
      </c>
      <c r="B106" s="169"/>
      <c r="C106" s="143" t="s">
        <v>103</v>
      </c>
      <c r="D106" s="150"/>
      <c r="E106" s="128"/>
      <c r="F106" s="56">
        <f>IF(ISBLANK(B106),0,IF(B106&gt;=Statement!$B$4,Statement!$F$4,Statement!$F$3))</f>
        <v>0</v>
      </c>
      <c r="G106" s="89" t="str">
        <f t="shared" si="3"/>
        <v>Select Rate</v>
      </c>
      <c r="H106" s="131"/>
      <c r="I106" s="131"/>
      <c r="J106" s="90">
        <f t="shared" si="6"/>
      </c>
    </row>
    <row r="107" spans="1:10" s="144" customFormat="1" ht="15">
      <c r="A107" s="88" t="s">
        <v>23</v>
      </c>
      <c r="B107" s="169"/>
      <c r="C107" s="143" t="s">
        <v>103</v>
      </c>
      <c r="D107" s="150"/>
      <c r="E107" s="128"/>
      <c r="F107" s="56">
        <f>IF(ISBLANK(B107),0,IF(B107&gt;=Statement!$B$4,Statement!$F$4,Statement!$F$3))</f>
        <v>0</v>
      </c>
      <c r="G107" s="89" t="str">
        <f t="shared" si="3"/>
        <v>Select Rate</v>
      </c>
      <c r="H107" s="131"/>
      <c r="I107" s="131"/>
      <c r="J107" s="90">
        <f t="shared" si="6"/>
      </c>
    </row>
    <row r="108" spans="1:10" s="144" customFormat="1" ht="15">
      <c r="A108" s="88" t="s">
        <v>23</v>
      </c>
      <c r="B108" s="169"/>
      <c r="C108" s="143" t="s">
        <v>103</v>
      </c>
      <c r="D108" s="150"/>
      <c r="E108" s="128"/>
      <c r="F108" s="56">
        <f>IF(ISBLANK(B108),0,IF(B108&gt;=Statement!$B$4,Statement!$F$4,Statement!$F$3))</f>
        <v>0</v>
      </c>
      <c r="G108" s="89" t="str">
        <f t="shared" si="3"/>
        <v>Select Rate</v>
      </c>
      <c r="H108" s="131"/>
      <c r="I108" s="131"/>
      <c r="J108" s="90">
        <f t="shared" si="6"/>
      </c>
    </row>
    <row r="109" spans="1:10" s="144" customFormat="1" ht="15">
      <c r="A109" s="88" t="s">
        <v>23</v>
      </c>
      <c r="B109" s="169"/>
      <c r="C109" s="143" t="s">
        <v>103</v>
      </c>
      <c r="D109" s="150"/>
      <c r="E109" s="128"/>
      <c r="F109" s="56">
        <f>IF(ISBLANK(B109),0,IF(B109&gt;=Statement!$B$4,Statement!$F$4,Statement!$F$3))</f>
        <v>0</v>
      </c>
      <c r="G109" s="89" t="str">
        <f t="shared" si="3"/>
        <v>Select Rate</v>
      </c>
      <c r="H109" s="131"/>
      <c r="I109" s="131"/>
      <c r="J109" s="90">
        <f t="shared" si="6"/>
      </c>
    </row>
    <row r="110" spans="1:10" s="144" customFormat="1" ht="15">
      <c r="A110" s="88" t="s">
        <v>23</v>
      </c>
      <c r="B110" s="169"/>
      <c r="C110" s="143" t="s">
        <v>103</v>
      </c>
      <c r="D110" s="150"/>
      <c r="E110" s="128"/>
      <c r="F110" s="56">
        <f>IF(ISBLANK(B110),0,IF(B110&gt;=Statement!$B$4,Statement!$F$4,Statement!$F$3))</f>
        <v>0</v>
      </c>
      <c r="G110" s="89" t="str">
        <f t="shared" si="3"/>
        <v>Select Rate</v>
      </c>
      <c r="H110" s="131"/>
      <c r="I110" s="131"/>
      <c r="J110" s="90">
        <f t="shared" si="6"/>
      </c>
    </row>
    <row r="111" spans="1:10" s="144" customFormat="1" ht="15.75" thickBot="1">
      <c r="A111" s="91" t="s">
        <v>23</v>
      </c>
      <c r="B111" s="170"/>
      <c r="C111" s="145" t="s">
        <v>103</v>
      </c>
      <c r="D111" s="151"/>
      <c r="E111" s="129"/>
      <c r="F111" s="124">
        <f>IF(ISBLANK(B111),0,IF(B111&gt;=Statement!$B$4,Statement!$F$4,Statement!$F$3))</f>
        <v>0</v>
      </c>
      <c r="G111" s="92" t="str">
        <f t="shared" si="3"/>
        <v>Select Rate</v>
      </c>
      <c r="H111" s="132"/>
      <c r="I111" s="132"/>
      <c r="J111" s="166">
        <f t="shared" si="6"/>
      </c>
    </row>
  </sheetData>
  <sheetProtection password="E936" sheet="1" selectLockedCells="1" autoFilter="0"/>
  <protectedRanges>
    <protectedRange sqref="H10:H111" name="Parking_1"/>
    <protectedRange sqref="B105:B111 D10:E111 I10:I111" name="Locationandmiles_1"/>
    <protectedRange sqref="B10:B27" name="DateTraining_1"/>
    <protectedRange sqref="J9" name="nonzero"/>
  </protectedRanges>
  <autoFilter ref="J9:J101"/>
  <mergeCells count="5">
    <mergeCell ref="A7:J7"/>
    <mergeCell ref="D1:H1"/>
    <mergeCell ref="A2:B4"/>
    <mergeCell ref="C5:J5"/>
    <mergeCell ref="C6:J6"/>
  </mergeCells>
  <dataValidations count="4">
    <dataValidation allowBlank="1" showInputMessage="1" showErrorMessage="1" promptTitle="Site Identification" prompt="Please identify the Site(s) at which you provided the counseling or facilitation services.  If this was for a shut-in service, please indicate this.  Thank you." sqref="D28:D111"/>
    <dataValidation allowBlank="1" showInputMessage="1" showErrorMessage="1" promptTitle="Printing Recommendation" prompt="To conserve paper and ink, when you have completed all entries in this form, select &quot;Non Blanks&quot; from the dropdown menu (arrow to the right of the orange shaded box) to hide all unused rows.&#10;&#10;If you are using Excel 2007, uncheck &quot;Blanks.&quot;&#10;&#10;Thank you." sqref="J9"/>
    <dataValidation type="date" operator="greaterThanOrEqual" allowBlank="1" showInputMessage="1" showErrorMessage="1" prompt="Please enter one date per line in the format of mm/dd/yy." errorTitle="Invalid date" error="Sorry, you must enter a single date on/after 1/1/2009 on each line." sqref="B10:B27">
      <formula1>39814</formula1>
    </dataValidation>
    <dataValidation allowBlank="1" showInputMessage="1" showErrorMessage="1" promptTitle="Training Location" prompt="Please provide the location(s) of the training that you attended.  Thank you." sqref="D11:D27"/>
  </dataValidations>
  <printOptions/>
  <pageMargins left="0.34" right="0.59" top="0.75" bottom="0.51" header="0.3" footer="0.3"/>
  <pageSetup fitToHeight="0" fitToWidth="1" horizontalDpi="600" verticalDpi="600" orientation="landscape" scale="75" r:id="rId1"/>
  <headerFooter>
    <oddHeader xml:space="preserve">&amp;C&amp;"Arial,Bold"&amp;20AARP Tax-Aide Non-Leader And Shift Coordinator Volunteer Expense Statement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Miho Kikujo</dc:creator>
  <cp:keywords/>
  <dc:description/>
  <cp:lastModifiedBy>HP</cp:lastModifiedBy>
  <cp:lastPrinted>2011-09-19T21:24:02Z</cp:lastPrinted>
  <dcterms:created xsi:type="dcterms:W3CDTF">2010-01-26T19:56:27Z</dcterms:created>
  <dcterms:modified xsi:type="dcterms:W3CDTF">2013-04-08T18:21:26Z</dcterms:modified>
  <cp:category/>
  <cp:version/>
  <cp:contentType/>
  <cp:contentStatus/>
</cp:coreProperties>
</file>